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neolin.sharepoint.com/sites/INTERNI/Sdilene dokumenty/100 Ceníky OL-in/"/>
    </mc:Choice>
  </mc:AlternateContent>
  <xr:revisionPtr revIDLastSave="0" documentId="8_{4C5CCEA3-79BC-4DE3-BF17-4D7BDFD23B61}" xr6:coauthVersionLast="47" xr6:coauthVersionMax="47" xr10:uidLastSave="{00000000-0000-0000-0000-000000000000}"/>
  <bookViews>
    <workbookView xWindow="-120" yWindow="-120" windowWidth="29040" windowHeight="15720" xr2:uid="{87D25CFC-5420-456C-B91B-24212F9D817D}"/>
  </bookViews>
  <sheets>
    <sheet name="Ceník půjčovna" sheetId="1" r:id="rId1"/>
  </sheets>
  <externalReferences>
    <externalReference r:id="rId2"/>
  </externalReferences>
  <definedNames>
    <definedName name="_xlnm._FilterDatabase" localSheetId="0" hidden="1">'Ceník půjčovna'!$A$3:$K$82</definedName>
    <definedName name="_xlnm.Print_Area" localSheetId="0">'Ceník půjčovna'!$A$2:$K$81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" i="1" l="1"/>
  <c r="I30" i="1"/>
  <c r="J30" i="1" s="1"/>
  <c r="I27" i="1"/>
  <c r="I26" i="1"/>
  <c r="I24" i="1"/>
  <c r="I22" i="1"/>
  <c r="J22" i="1" s="1"/>
  <c r="I10" i="1"/>
  <c r="I9" i="1"/>
  <c r="I8" i="1"/>
  <c r="I4" i="1"/>
  <c r="J4" i="1" s="1"/>
  <c r="E11" i="1"/>
  <c r="E9" i="1"/>
  <c r="E8" i="1"/>
  <c r="E7" i="1"/>
  <c r="E6" i="1"/>
  <c r="E5" i="1"/>
  <c r="E27" i="1"/>
  <c r="F27" i="1" s="1"/>
  <c r="E26" i="1"/>
  <c r="F26" i="1" s="1"/>
  <c r="G66" i="1"/>
  <c r="G65" i="1"/>
  <c r="G64" i="1"/>
  <c r="G63" i="1"/>
  <c r="G47" i="1"/>
  <c r="G45" i="1"/>
  <c r="G44" i="1"/>
  <c r="G30" i="1"/>
  <c r="H30" i="1" s="1"/>
  <c r="G28" i="1"/>
  <c r="G27" i="1"/>
  <c r="H27" i="1" s="1"/>
  <c r="G26" i="1"/>
  <c r="H26" i="1" s="1"/>
  <c r="G22" i="1"/>
  <c r="G9" i="1"/>
  <c r="G10" i="1"/>
  <c r="G4" i="1"/>
  <c r="G5" i="1"/>
  <c r="G6" i="1"/>
  <c r="G7" i="1"/>
  <c r="G8" i="1"/>
  <c r="D30" i="1"/>
  <c r="D27" i="1"/>
  <c r="D26" i="1"/>
  <c r="E30" i="1"/>
  <c r="F30" i="1" s="1"/>
  <c r="I13" i="1"/>
  <c r="J13" i="1" s="1"/>
  <c r="G13" i="1"/>
  <c r="H13" i="1" s="1"/>
  <c r="E13" i="1"/>
  <c r="F13" i="1" s="1"/>
  <c r="D13" i="1"/>
  <c r="D19" i="1"/>
  <c r="E19" i="1"/>
  <c r="F19" i="1" s="1"/>
  <c r="G19" i="1"/>
  <c r="H19" i="1" s="1"/>
  <c r="I19" i="1"/>
  <c r="J19" i="1" s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48" i="1"/>
  <c r="G79" i="1" l="1"/>
  <c r="G78" i="1"/>
  <c r="G77" i="1"/>
  <c r="G76" i="1"/>
  <c r="G75" i="1"/>
  <c r="G74" i="1"/>
  <c r="G73" i="1"/>
  <c r="G72" i="1"/>
  <c r="G71" i="1"/>
  <c r="G70" i="1"/>
  <c r="G69" i="1" l="1"/>
  <c r="G68" i="1"/>
  <c r="G42" i="1"/>
  <c r="G41" i="1"/>
  <c r="G40" i="1"/>
  <c r="G39" i="1"/>
  <c r="G38" i="1"/>
  <c r="G37" i="1"/>
  <c r="D81" i="1"/>
  <c r="E81" i="1"/>
  <c r="F81" i="1" s="1"/>
  <c r="G81" i="1"/>
  <c r="H81" i="1" s="1"/>
  <c r="I81" i="1"/>
  <c r="J81" i="1" s="1"/>
  <c r="D82" i="1"/>
  <c r="E82" i="1"/>
  <c r="F82" i="1" s="1"/>
  <c r="G82" i="1"/>
  <c r="H82" i="1" s="1"/>
  <c r="I82" i="1"/>
  <c r="J82" i="1" s="1"/>
  <c r="I36" i="1"/>
  <c r="J36" i="1" s="1"/>
  <c r="G36" i="1"/>
  <c r="E36" i="1"/>
  <c r="D71" i="1"/>
  <c r="G29" i="1"/>
  <c r="I35" i="1"/>
  <c r="G35" i="1"/>
  <c r="E35" i="1"/>
  <c r="F35" i="1" s="1"/>
  <c r="I15" i="1"/>
  <c r="I16" i="1"/>
  <c r="J16" i="1" s="1"/>
  <c r="K14" i="1"/>
  <c r="I14" i="1"/>
  <c r="J14" i="1" s="1"/>
  <c r="G14" i="1"/>
  <c r="H14" i="1" s="1"/>
  <c r="E14" i="1"/>
  <c r="F14" i="1" s="1"/>
  <c r="D14" i="1"/>
  <c r="K18" i="1"/>
  <c r="I18" i="1"/>
  <c r="J18" i="1" s="1"/>
  <c r="G18" i="1"/>
  <c r="H18" i="1" s="1"/>
  <c r="E18" i="1"/>
  <c r="F18" i="1" s="1"/>
  <c r="D18" i="1"/>
  <c r="K17" i="1"/>
  <c r="I17" i="1"/>
  <c r="J17" i="1" s="1"/>
  <c r="G17" i="1"/>
  <c r="H17" i="1" s="1"/>
  <c r="E17" i="1"/>
  <c r="F17" i="1" s="1"/>
  <c r="D17" i="1"/>
  <c r="G11" i="1" l="1"/>
  <c r="H11" i="1" s="1"/>
  <c r="I11" i="1"/>
  <c r="J11" i="1" s="1"/>
  <c r="J10" i="1"/>
  <c r="J9" i="1"/>
  <c r="J8" i="1"/>
  <c r="I12" i="1"/>
  <c r="J12" i="1" s="1"/>
  <c r="G12" i="1"/>
  <c r="I6" i="1"/>
  <c r="J6" i="1" s="1"/>
  <c r="E43" i="1"/>
  <c r="I23" i="1"/>
  <c r="J23" i="1" s="1"/>
  <c r="J27" i="1"/>
  <c r="J26" i="1"/>
  <c r="I25" i="1"/>
  <c r="J25" i="1" s="1"/>
  <c r="G32" i="1"/>
  <c r="H32" i="1" s="1"/>
  <c r="E32" i="1"/>
  <c r="F32" i="1" s="1"/>
  <c r="I32" i="1"/>
  <c r="J32" i="1" s="1"/>
  <c r="K11" i="1"/>
  <c r="F11" i="1"/>
  <c r="D11" i="1"/>
  <c r="D20" i="1"/>
  <c r="E20" i="1"/>
  <c r="F20" i="1" s="1"/>
  <c r="G20" i="1"/>
  <c r="H20" i="1" s="1"/>
  <c r="I20" i="1"/>
  <c r="J20" i="1" s="1"/>
  <c r="D32" i="1"/>
  <c r="K5" i="1"/>
  <c r="K6" i="1"/>
  <c r="K8" i="1"/>
  <c r="K10" i="1"/>
  <c r="K12" i="1"/>
  <c r="K15" i="1"/>
  <c r="K16" i="1"/>
  <c r="K21" i="1"/>
  <c r="K22" i="1"/>
  <c r="K23" i="1"/>
  <c r="K24" i="1"/>
  <c r="K25" i="1"/>
  <c r="K26" i="1"/>
  <c r="K27" i="1"/>
  <c r="K28" i="1"/>
  <c r="K29" i="1"/>
  <c r="K30" i="1"/>
  <c r="K31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4" i="1"/>
  <c r="I31" i="1" l="1"/>
  <c r="J31" i="1" s="1"/>
  <c r="G31" i="1"/>
  <c r="E31" i="1"/>
  <c r="F31" i="1" s="1"/>
  <c r="J35" i="1"/>
  <c r="G34" i="1"/>
  <c r="E34" i="1"/>
  <c r="F34" i="1" s="1"/>
  <c r="G46" i="1"/>
  <c r="I21" i="1"/>
  <c r="J21" i="1" s="1"/>
  <c r="G21" i="1"/>
  <c r="E21" i="1"/>
  <c r="H36" i="1"/>
  <c r="G23" i="1"/>
  <c r="E23" i="1"/>
  <c r="J24" i="1"/>
  <c r="G25" i="1"/>
  <c r="H25" i="1" s="1"/>
  <c r="G24" i="1"/>
  <c r="G33" i="1"/>
  <c r="E33" i="1"/>
  <c r="F33" i="1" s="1"/>
  <c r="I33" i="1"/>
  <c r="J33" i="1" s="1"/>
  <c r="G43" i="1"/>
  <c r="I47" i="1"/>
  <c r="J47" i="1" s="1"/>
  <c r="H47" i="1"/>
  <c r="E47" i="1"/>
  <c r="F47" i="1" s="1"/>
  <c r="D47" i="1"/>
  <c r="G80" i="1"/>
  <c r="G16" i="1"/>
  <c r="H16" i="1" s="1"/>
  <c r="G15" i="1"/>
  <c r="H15" i="1" s="1"/>
  <c r="J15" i="1"/>
  <c r="I7" i="1" l="1"/>
  <c r="J7" i="1" s="1"/>
  <c r="H7" i="1"/>
  <c r="F7" i="1"/>
  <c r="D7" i="1"/>
  <c r="H9" i="1"/>
  <c r="F9" i="1"/>
  <c r="D9" i="1"/>
  <c r="G67" i="1" l="1"/>
  <c r="I5" i="1"/>
  <c r="J5" i="1" s="1"/>
  <c r="I28" i="1"/>
  <c r="J28" i="1" s="1"/>
  <c r="I29" i="1"/>
  <c r="J29" i="1" s="1"/>
  <c r="I34" i="1"/>
  <c r="J34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8" i="1"/>
  <c r="J48" i="1" s="1"/>
  <c r="I49" i="1"/>
  <c r="J49" i="1" s="1"/>
  <c r="I50" i="1"/>
  <c r="J50" i="1" s="1"/>
  <c r="I51" i="1"/>
  <c r="J51" i="1" s="1"/>
  <c r="I52" i="1"/>
  <c r="J52" i="1" s="1"/>
  <c r="I54" i="1"/>
  <c r="J54" i="1" s="1"/>
  <c r="I55" i="1"/>
  <c r="J55" i="1" s="1"/>
  <c r="I56" i="1"/>
  <c r="J56" i="1" s="1"/>
  <c r="I53" i="1"/>
  <c r="J53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4" i="1"/>
  <c r="J64" i="1" s="1"/>
  <c r="I65" i="1"/>
  <c r="J65" i="1" s="1"/>
  <c r="I63" i="1"/>
  <c r="J63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H4" i="1" l="1"/>
  <c r="H33" i="1"/>
  <c r="D33" i="1"/>
  <c r="H5" i="1"/>
  <c r="H6" i="1"/>
  <c r="H8" i="1"/>
  <c r="F5" i="1"/>
  <c r="F6" i="1"/>
  <c r="F8" i="1"/>
  <c r="D5" i="1"/>
  <c r="D6" i="1"/>
  <c r="D8" i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3" i="1"/>
  <c r="F63" i="1" s="1"/>
  <c r="E65" i="1"/>
  <c r="F65" i="1" s="1"/>
  <c r="E64" i="1"/>
  <c r="F64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3" i="1"/>
  <c r="F53" i="1" s="1"/>
  <c r="E56" i="1"/>
  <c r="F56" i="1" s="1"/>
  <c r="E55" i="1"/>
  <c r="F55" i="1" s="1"/>
  <c r="E54" i="1"/>
  <c r="F54" i="1" s="1"/>
  <c r="E52" i="1"/>
  <c r="F52" i="1" s="1"/>
  <c r="E51" i="1"/>
  <c r="F51" i="1" s="1"/>
  <c r="E50" i="1"/>
  <c r="F50" i="1" s="1"/>
  <c r="E49" i="1"/>
  <c r="F49" i="1" s="1"/>
  <c r="E48" i="1"/>
  <c r="F48" i="1" s="1"/>
  <c r="E46" i="1"/>
  <c r="F46" i="1" s="1"/>
  <c r="E45" i="1"/>
  <c r="F45" i="1" s="1"/>
  <c r="E44" i="1"/>
  <c r="F44" i="1" s="1"/>
  <c r="F43" i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F36" i="1"/>
  <c r="E29" i="1"/>
  <c r="F29" i="1" s="1"/>
  <c r="E28" i="1"/>
  <c r="F28" i="1" s="1"/>
  <c r="E25" i="1"/>
  <c r="F25" i="1" s="1"/>
  <c r="E24" i="1"/>
  <c r="F24" i="1" s="1"/>
  <c r="F23" i="1"/>
  <c r="E22" i="1"/>
  <c r="F22" i="1" s="1"/>
  <c r="F21" i="1"/>
  <c r="E16" i="1"/>
  <c r="F16" i="1" s="1"/>
  <c r="E15" i="1"/>
  <c r="F15" i="1" s="1"/>
  <c r="E12" i="1"/>
  <c r="F12" i="1" s="1"/>
  <c r="E10" i="1"/>
  <c r="F10" i="1" s="1"/>
  <c r="E4" i="1"/>
  <c r="F4" i="1" s="1"/>
  <c r="H10" i="1"/>
  <c r="H12" i="1"/>
  <c r="H21" i="1"/>
  <c r="H22" i="1"/>
  <c r="H23" i="1"/>
  <c r="H24" i="1"/>
  <c r="H28" i="1"/>
  <c r="H29" i="1"/>
  <c r="H31" i="1"/>
  <c r="H34" i="1"/>
  <c r="H35" i="1"/>
  <c r="H37" i="1"/>
  <c r="H38" i="1"/>
  <c r="H39" i="1"/>
  <c r="H40" i="1"/>
  <c r="H41" i="1"/>
  <c r="H42" i="1"/>
  <c r="H43" i="1"/>
  <c r="H44" i="1"/>
  <c r="H45" i="1"/>
  <c r="H46" i="1"/>
  <c r="H48" i="1"/>
  <c r="H49" i="1"/>
  <c r="H50" i="1"/>
  <c r="H51" i="1"/>
  <c r="H52" i="1"/>
  <c r="H54" i="1"/>
  <c r="H55" i="1"/>
  <c r="H56" i="1"/>
  <c r="H53" i="1"/>
  <c r="H57" i="1"/>
  <c r="H58" i="1"/>
  <c r="H59" i="1"/>
  <c r="H60" i="1"/>
  <c r="H61" i="1"/>
  <c r="H62" i="1"/>
  <c r="H64" i="1"/>
  <c r="H65" i="1"/>
  <c r="H63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D10" i="1"/>
  <c r="D12" i="1"/>
  <c r="D15" i="1"/>
  <c r="D16" i="1"/>
  <c r="D21" i="1"/>
  <c r="D22" i="1"/>
  <c r="D23" i="1"/>
  <c r="D24" i="1"/>
  <c r="D25" i="1"/>
  <c r="D28" i="1"/>
  <c r="D29" i="1"/>
  <c r="D31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8" i="1"/>
  <c r="D49" i="1"/>
  <c r="D50" i="1"/>
  <c r="D51" i="1"/>
  <c r="D52" i="1"/>
  <c r="D54" i="1"/>
  <c r="D55" i="1"/>
  <c r="D56" i="1"/>
  <c r="D53" i="1"/>
  <c r="D57" i="1"/>
  <c r="D58" i="1"/>
  <c r="D59" i="1"/>
  <c r="D60" i="1"/>
  <c r="D61" i="1"/>
  <c r="D62" i="1"/>
  <c r="D64" i="1"/>
  <c r="D65" i="1"/>
  <c r="D63" i="1"/>
  <c r="D66" i="1"/>
  <c r="D67" i="1"/>
  <c r="D68" i="1"/>
  <c r="D69" i="1"/>
  <c r="D70" i="1"/>
  <c r="D72" i="1"/>
  <c r="D73" i="1"/>
  <c r="D74" i="1"/>
  <c r="D75" i="1"/>
  <c r="D76" i="1"/>
  <c r="D77" i="1"/>
  <c r="D78" i="1"/>
  <c r="D79" i="1"/>
  <c r="D80" i="1"/>
  <c r="D4" i="1"/>
</calcChain>
</file>

<file path=xl/sharedStrings.xml><?xml version="1.0" encoding="utf-8"?>
<sst xmlns="http://schemas.openxmlformats.org/spreadsheetml/2006/main" count="170" uniqueCount="157">
  <si>
    <t>Kód sortimentu</t>
  </si>
  <si>
    <t>E124</t>
  </si>
  <si>
    <t>Elektrocentrála GV7003A 7kW</t>
  </si>
  <si>
    <t>E42</t>
  </si>
  <si>
    <t>Elektrocentrála Honda EM 4500 EX</t>
  </si>
  <si>
    <t>E24</t>
  </si>
  <si>
    <t>Elektrocentrála Pramac E 4000</t>
  </si>
  <si>
    <t>E69</t>
  </si>
  <si>
    <t>E93</t>
  </si>
  <si>
    <t>E98</t>
  </si>
  <si>
    <t>Jamkovač STIHL BT 131</t>
  </si>
  <si>
    <t>E114</t>
  </si>
  <si>
    <t>Křovinořez STIHL FS 461</t>
  </si>
  <si>
    <t>E75</t>
  </si>
  <si>
    <t>Lešení Loyal 1450x1800</t>
  </si>
  <si>
    <t>E84</t>
  </si>
  <si>
    <t>Míchačka MINIMIX 150</t>
  </si>
  <si>
    <t>E66</t>
  </si>
  <si>
    <t>Míchadlo HITACHI-UM16 - VST</t>
  </si>
  <si>
    <t>E128</t>
  </si>
  <si>
    <t>E129</t>
  </si>
  <si>
    <t xml:space="preserve">Míchadlo UM16VST Hikoki </t>
  </si>
  <si>
    <t>E43</t>
  </si>
  <si>
    <t>Motorová řetězová pila STIHL MS 181</t>
  </si>
  <si>
    <t>E125</t>
  </si>
  <si>
    <t>Nivelační přístroj  N32X</t>
  </si>
  <si>
    <t>E101</t>
  </si>
  <si>
    <t>E130</t>
  </si>
  <si>
    <t xml:space="preserve">Odvlhčovač vzduchu DH732 </t>
  </si>
  <si>
    <t>E123</t>
  </si>
  <si>
    <t>E99</t>
  </si>
  <si>
    <t>Rotační laser Lamigo SPIN 230</t>
  </si>
  <si>
    <t>E127</t>
  </si>
  <si>
    <t>Sekací kladivo HIKOKI H60</t>
  </si>
  <si>
    <t>E79</t>
  </si>
  <si>
    <t>E63</t>
  </si>
  <si>
    <t>E64</t>
  </si>
  <si>
    <t>E65</t>
  </si>
  <si>
    <t>E109</t>
  </si>
  <si>
    <t>E74</t>
  </si>
  <si>
    <t>Stavební shoz</t>
  </si>
  <si>
    <t>E85</t>
  </si>
  <si>
    <t>STIHL AKU nůžky HSA56</t>
  </si>
  <si>
    <t>E07</t>
  </si>
  <si>
    <t>Svářečka elektrická WMEM 175</t>
  </si>
  <si>
    <t>E67</t>
  </si>
  <si>
    <t>Úhlová bruska BOSCH-GWS 7-125</t>
  </si>
  <si>
    <t>E62</t>
  </si>
  <si>
    <t>Úhlová bruska FLEX 230</t>
  </si>
  <si>
    <t>E88</t>
  </si>
  <si>
    <t>Vibrační deska 100kg</t>
  </si>
  <si>
    <t>E40</t>
  </si>
  <si>
    <t>Vibrační deska 150kg</t>
  </si>
  <si>
    <t>E82</t>
  </si>
  <si>
    <t xml:space="preserve">Vibrační deska 150kg </t>
  </si>
  <si>
    <t>E94</t>
  </si>
  <si>
    <t>Vibrační deska 170kg</t>
  </si>
  <si>
    <t>E76</t>
  </si>
  <si>
    <t>Vibrační deska 200kg</t>
  </si>
  <si>
    <t>E41</t>
  </si>
  <si>
    <t>Vibrační deska 500kg</t>
  </si>
  <si>
    <t>E60</t>
  </si>
  <si>
    <t>E80</t>
  </si>
  <si>
    <t>E110</t>
  </si>
  <si>
    <t>E116</t>
  </si>
  <si>
    <t>Vibrační deska Husqvarna LF100</t>
  </si>
  <si>
    <t>E117</t>
  </si>
  <si>
    <t>E118</t>
  </si>
  <si>
    <t>Vibrační deska Wacker 170kg</t>
  </si>
  <si>
    <t>E119</t>
  </si>
  <si>
    <t>E120</t>
  </si>
  <si>
    <t>Vibrační deska Wacker 500kg</t>
  </si>
  <si>
    <t>E121</t>
  </si>
  <si>
    <t>E81</t>
  </si>
  <si>
    <t>Vibrační pěch</t>
  </si>
  <si>
    <t>E89</t>
  </si>
  <si>
    <t>E111</t>
  </si>
  <si>
    <t>E95</t>
  </si>
  <si>
    <t>Vibrační Pěch BS 60-2plus</t>
  </si>
  <si>
    <t>Vibrátor na beton Enarko S.A. aumu</t>
  </si>
  <si>
    <t>E108</t>
  </si>
  <si>
    <t>E126</t>
  </si>
  <si>
    <t>Vrtací kladivo DH45 Hikoki</t>
  </si>
  <si>
    <t>E107</t>
  </si>
  <si>
    <t>Vrtací kladivo HIKOKI DH45ME</t>
  </si>
  <si>
    <t>E97</t>
  </si>
  <si>
    <t>Vysavač Starmix GS 3078</t>
  </si>
  <si>
    <t>E112</t>
  </si>
  <si>
    <t>Název sortimentu</t>
  </si>
  <si>
    <t>kauce</t>
  </si>
  <si>
    <t>S48</t>
  </si>
  <si>
    <t>Bagr Doosan DX19</t>
  </si>
  <si>
    <t>S38</t>
  </si>
  <si>
    <t>Bagr Wacker 803 cabrio</t>
  </si>
  <si>
    <t>SM001</t>
  </si>
  <si>
    <t>Vrták SDS Max 20-540</t>
  </si>
  <si>
    <t>SM002</t>
  </si>
  <si>
    <t>Vrták SDS Max 20-940</t>
  </si>
  <si>
    <t>SM003</t>
  </si>
  <si>
    <t>Vrták SDS Max 25-540</t>
  </si>
  <si>
    <t>SM004</t>
  </si>
  <si>
    <t>Vrták SDS Max 25-940</t>
  </si>
  <si>
    <t>SM005</t>
  </si>
  <si>
    <t>Vrták SDS Max 30-410</t>
  </si>
  <si>
    <t>SM006</t>
  </si>
  <si>
    <t>Vrták SDS Max 30-570</t>
  </si>
  <si>
    <t>SM007</t>
  </si>
  <si>
    <t>Vrták SDS Max 30-940</t>
  </si>
  <si>
    <t>SM008</t>
  </si>
  <si>
    <t>Vrták SDS Max 35-570</t>
  </si>
  <si>
    <t>SM009</t>
  </si>
  <si>
    <t>Vrták SDS Max 35-940</t>
  </si>
  <si>
    <t>SM010</t>
  </si>
  <si>
    <t>Vrták SDS Max 40-570</t>
  </si>
  <si>
    <t>S64</t>
  </si>
  <si>
    <t>Dumper DW30</t>
  </si>
  <si>
    <t>S67</t>
  </si>
  <si>
    <t>Přívěsný vozík VYPOS malý</t>
  </si>
  <si>
    <t>S68</t>
  </si>
  <si>
    <t>Přívěsný vozík VYPOS velký</t>
  </si>
  <si>
    <t xml:space="preserve">Nivelační přístroj  N32X </t>
  </si>
  <si>
    <t>1-7 dní
cena bez DPH</t>
  </si>
  <si>
    <t>8-30 dní
cena bez DPH</t>
  </si>
  <si>
    <t>víkend
cena bez DPH</t>
  </si>
  <si>
    <t>1-7 dní
cena s DPH</t>
  </si>
  <si>
    <t>8-30 dní
cena s DPH</t>
  </si>
  <si>
    <t>víkend
cena s DPH</t>
  </si>
  <si>
    <t>1/2 den (4 hodiny)
cena bez DPH</t>
  </si>
  <si>
    <t>1/2 den (4 hodiny)
cena s DPH</t>
  </si>
  <si>
    <t>S69</t>
  </si>
  <si>
    <t>bagr Takeuchi TB210R cabrio</t>
  </si>
  <si>
    <t>S70</t>
  </si>
  <si>
    <t>bagr Takeuchi TB216 2t. (S70)</t>
  </si>
  <si>
    <t>S71</t>
  </si>
  <si>
    <t>bagr Takeuchi TB240 4t. (S71)</t>
  </si>
  <si>
    <t>bagr TB250-2 – 5t</t>
  </si>
  <si>
    <t>S72</t>
  </si>
  <si>
    <t>bagr Takeuchi TB216ÜB 2t.</t>
  </si>
  <si>
    <t>S73</t>
  </si>
  <si>
    <t>Sekací kladivo HIKOKI LVH 7 kg</t>
  </si>
  <si>
    <t>Sekací kladivo HIKOKI-AHB-LVH H46 7 kg</t>
  </si>
  <si>
    <t>E137</t>
  </si>
  <si>
    <t>Pohon vrtáku pro TB stroje nad 3t, včetně vrtáku</t>
  </si>
  <si>
    <t>E135</t>
  </si>
  <si>
    <t>hydraulické kladivo HUPPBREAK40S</t>
  </si>
  <si>
    <t>S75</t>
  </si>
  <si>
    <t>Dumper HUPPDump D150AHG</t>
  </si>
  <si>
    <t>E22</t>
  </si>
  <si>
    <t>Wacker ponorné čerpadlo PS 2500</t>
  </si>
  <si>
    <t>Sekací kladivo HIKOKI-AHB-LVH H60 ME 7 kg</t>
  </si>
  <si>
    <t>Sekací kladivo HIKOKI-AHB-UVB H65 SBC 18 kg</t>
  </si>
  <si>
    <t>Sekací kladivo HILTI TE 1000-AVR 230V 12,5 kg</t>
  </si>
  <si>
    <t>Elektrocentrála Unicraft PG-E 90 SEA</t>
  </si>
  <si>
    <t>E140</t>
  </si>
  <si>
    <t>Vibrační válec Wacker RD40</t>
  </si>
  <si>
    <t>S46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</si>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</sst>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0" fillId="3" borderId="1" xfId="0" applyNumberForma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165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0" xfId="0" applyFill="1"/>
    <xf numFmtId="164" fontId="0" fillId="0" borderId="1" xfId="0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nlineolin.sharepoint.com/sites/ZAKAZKY/Sdilene%20dokumenty/30%20P&#367;j&#269;ovna/n&#225;&#345;ad&#237;,%20stroje%20-%20seznam%20polo&#382;ek%20k%20p&#367;j&#269;en&#237;.xlsx" TargetMode="External"/><Relationship Id="rId1" Type="http://schemas.openxmlformats.org/officeDocument/2006/relationships/externalLinkPath" Target="/sites/ZAKAZKY/Sdilene%20dokumenty/30%20P&#367;j&#269;ovna/n&#225;&#345;ad&#237;,%20stroje%20-%20seznam%20polo&#382;ek%20k%20p&#367;j&#269;e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 zakázky a veřejnost"/>
      <sheetName val="náklady na opravu nářadí,strojů"/>
      <sheetName val="naši"/>
      <sheetName val="položky k revizi"/>
      <sheetName val="položky k revizi aktualizované "/>
      <sheetName val="kotouče a další nářadí,přísluš."/>
      <sheetName val="prověřit"/>
      <sheetName val="dopravy"/>
      <sheetName val="tabulka pro vydání režij.mat."/>
      <sheetName val="co koupit do půjčovny"/>
      <sheetName val="Pavel Handl 4SD2725 1-012750"/>
      <sheetName val="Jarda Kleiner 7B13627 1-012754"/>
      <sheetName val="Roman Zářecký 6M15889 1-012755"/>
      <sheetName val="Kamil Spousta 6M00844 "/>
    </sheetNames>
    <sheetDataSet>
      <sheetData sheetId="0">
        <row r="1">
          <cell r="B1" t="str">
            <v>Kód sortimentu</v>
          </cell>
          <cell r="C1" t="str">
            <v>Název</v>
          </cell>
          <cell r="D1" t="str">
            <v>Stavem</v>
          </cell>
          <cell r="E1" t="str">
            <v>Cenové předpisy</v>
          </cell>
          <cell r="F1" t="str">
            <v>cena den 
1-7 dní / kč bez DPH</v>
          </cell>
          <cell r="G1" t="str">
            <v>cena půlden
kč bez DPH</v>
          </cell>
          <cell r="H1" t="str">
            <v>cena den 
8-30 dní / kč bez DPH</v>
          </cell>
          <cell r="I1" t="str">
            <v>cena víkend
kč bez DPH</v>
          </cell>
          <cell r="J1" t="str">
            <v>kauce
kč bez DPH</v>
          </cell>
        </row>
        <row r="2">
          <cell r="B2" t="str">
            <v>S48</v>
          </cell>
          <cell r="C2" t="str">
            <v>Bagr Doosan DX19</v>
          </cell>
          <cell r="D2">
            <v>0</v>
          </cell>
          <cell r="E2" t="str">
            <v xml:space="preserve">Nájem / den  ,Prodlení (dny navíc)  ,Kauce  ,Mytí  ,Tankování PHM  ,Vrácení kauce  ,PHM nafta,Nájem / půlden ,Nájem / víkend </v>
          </cell>
          <cell r="F2">
            <v>2500</v>
          </cell>
          <cell r="G2">
            <v>1800</v>
          </cell>
          <cell r="H2">
            <v>2100</v>
          </cell>
          <cell r="I2">
            <v>3800</v>
          </cell>
          <cell r="J2">
            <v>10000</v>
          </cell>
        </row>
        <row r="3">
          <cell r="B3" t="str">
            <v>S38</v>
          </cell>
          <cell r="C3" t="str">
            <v>Bagr Wacker 803 cabrio</v>
          </cell>
          <cell r="D3">
            <v>1</v>
          </cell>
          <cell r="E3" t="str">
            <v xml:space="preserve">Nájem / den  ,Mytí  ,Tankování PHM  ,Prodlení (dny navíc)  ,Kauce  ,Vrácení kauce  ,PHM nafta,Nájem / půlden ,Nájem / víkend </v>
          </cell>
          <cell r="F3">
            <v>1800</v>
          </cell>
          <cell r="G3">
            <v>1200</v>
          </cell>
          <cell r="H3">
            <v>1500</v>
          </cell>
          <cell r="I3">
            <v>2700</v>
          </cell>
          <cell r="J3">
            <v>10000</v>
          </cell>
        </row>
        <row r="4">
          <cell r="B4" t="str">
            <v>S69</v>
          </cell>
          <cell r="C4" t="str">
            <v>bagr Takeuchi TB210R cabrio</v>
          </cell>
          <cell r="D4">
            <v>0</v>
          </cell>
          <cell r="E4" t="str">
            <v>Kauce,Mytí,Nájem / den,Nájem / půlden,Nájem / víkend,PHM nafta,Prodlení (dny navíc),Tankování PHM,Vrácení kauce</v>
          </cell>
          <cell r="F4">
            <v>2000</v>
          </cell>
          <cell r="G4">
            <v>1400</v>
          </cell>
          <cell r="H4">
            <v>1700</v>
          </cell>
          <cell r="I4">
            <v>2800</v>
          </cell>
          <cell r="J4">
            <v>10000</v>
          </cell>
        </row>
        <row r="5">
          <cell r="B5" t="str">
            <v>S70</v>
          </cell>
          <cell r="C5" t="str">
            <v>bagr Takeuchi TB216 2t. (S70)</v>
          </cell>
          <cell r="D5">
            <v>0</v>
          </cell>
          <cell r="E5" t="str">
            <v>Nájem / den,Nájem / půlden,Nájem / víkend,PHM nafta,Prodlení (dny navíc),Tankování PHM,Vrácení kauce,Kauce,Mytí</v>
          </cell>
          <cell r="F5">
            <v>2800</v>
          </cell>
          <cell r="G5">
            <v>2000</v>
          </cell>
          <cell r="H5">
            <v>2300</v>
          </cell>
          <cell r="I5">
            <v>3920</v>
          </cell>
          <cell r="J5">
            <v>10000</v>
          </cell>
        </row>
        <row r="6">
          <cell r="B6" t="str">
            <v>S71</v>
          </cell>
          <cell r="C6" t="str">
            <v>bagr Takeuchi TB240 4t. (S71)</v>
          </cell>
          <cell r="D6">
            <v>1</v>
          </cell>
          <cell r="E6" t="str">
            <v>Kauce,Mytí,Nájem / den,Nájem / půlden,Nájem / víkend,PHM nafta,Prodlení (dny navíc),Tankování PHM,Vrácení kauce</v>
          </cell>
          <cell r="F6">
            <v>4300</v>
          </cell>
          <cell r="G6">
            <v>3100</v>
          </cell>
          <cell r="H6">
            <v>3600</v>
          </cell>
          <cell r="I6">
            <v>6100</v>
          </cell>
          <cell r="J6">
            <v>10000</v>
          </cell>
        </row>
        <row r="7">
          <cell r="B7" t="str">
            <v>E19</v>
          </cell>
          <cell r="C7" t="str">
            <v>Bourací motorové kladivo Wacker BH 23 (nové)</v>
          </cell>
          <cell r="D7">
            <v>1</v>
          </cell>
          <cell r="E7" t="str">
            <v xml:space="preserve">Nájem / den  ,Prodlení (dny navíc)  ,Kauce  ,Vrácení kauce  ,Nájem / půlden </v>
          </cell>
          <cell r="F7">
            <v>600</v>
          </cell>
          <cell r="G7">
            <v>420</v>
          </cell>
          <cell r="H7">
            <v>480</v>
          </cell>
          <cell r="I7">
            <v>900</v>
          </cell>
          <cell r="J7">
            <v>3000</v>
          </cell>
        </row>
        <row r="8">
          <cell r="B8" t="str">
            <v>SM013</v>
          </cell>
          <cell r="C8" t="str">
            <v>Diamantový řezný kotouč na beton 125</v>
          </cell>
          <cell r="D8">
            <v>17</v>
          </cell>
          <cell r="E8" t="str">
            <v xml:space="preserve">Opotřebení  ,Kauce  ,Vrácení kauce  </v>
          </cell>
          <cell r="J8">
            <v>500</v>
          </cell>
        </row>
        <row r="9">
          <cell r="B9" t="str">
            <v>SM012</v>
          </cell>
          <cell r="C9" t="str">
            <v>Diamantový řezný kotouč na beton 230</v>
          </cell>
          <cell r="D9">
            <v>2</v>
          </cell>
          <cell r="E9" t="str">
            <v xml:space="preserve">Opotřebení  ,Kauce  ,Vrácení kauce  </v>
          </cell>
          <cell r="J9">
            <v>1000</v>
          </cell>
        </row>
        <row r="10">
          <cell r="B10" t="str">
            <v>SM011</v>
          </cell>
          <cell r="C10" t="str">
            <v>Diamantový řezný kotouč na beton 350</v>
          </cell>
          <cell r="D10">
            <v>3</v>
          </cell>
          <cell r="E10" t="str">
            <v xml:space="preserve">Opotřebování  ,Kauce  ,Vrácení kauce  </v>
          </cell>
          <cell r="J10">
            <v>1500</v>
          </cell>
        </row>
        <row r="11">
          <cell r="B11" t="str">
            <v>S64</v>
          </cell>
          <cell r="C11" t="str">
            <v>Dumper DW30 (S64)</v>
          </cell>
          <cell r="D11">
            <v>1</v>
          </cell>
          <cell r="E11" t="str">
            <v xml:space="preserve">Kauce ,Nájem / den ,Prodlení (dny navíc) ,Vrácení kauce ,Nájem / půlden </v>
          </cell>
          <cell r="F11">
            <v>3800</v>
          </cell>
          <cell r="G11">
            <v>2900</v>
          </cell>
          <cell r="H11">
            <v>3100</v>
          </cell>
          <cell r="I11">
            <v>5000</v>
          </cell>
          <cell r="J11">
            <v>10000</v>
          </cell>
        </row>
        <row r="12">
          <cell r="B12" t="str">
            <v>S75</v>
          </cell>
          <cell r="C12" t="str">
            <v>Dumper kolový 1,5t.</v>
          </cell>
          <cell r="D12">
            <v>1</v>
          </cell>
          <cell r="F12">
            <v>2600</v>
          </cell>
          <cell r="G12">
            <v>1900</v>
          </cell>
          <cell r="H12">
            <v>2080</v>
          </cell>
          <cell r="I12">
            <v>3600</v>
          </cell>
          <cell r="J12">
            <v>10000</v>
          </cell>
        </row>
        <row r="13">
          <cell r="B13" t="str">
            <v>E124</v>
          </cell>
          <cell r="C13" t="str">
            <v>Elektrocentrála GV7003A 7kW</v>
          </cell>
          <cell r="D13">
            <v>0</v>
          </cell>
          <cell r="E13" t="str">
            <v xml:space="preserve">Kauce ,Nájem / den ,Prodlení (dny navíc) ,Vrácení kauce ,Nájem / půlden </v>
          </cell>
          <cell r="F13">
            <v>600</v>
          </cell>
          <cell r="G13">
            <v>400</v>
          </cell>
          <cell r="H13">
            <v>500</v>
          </cell>
          <cell r="I13">
            <v>900</v>
          </cell>
          <cell r="J13">
            <v>5000</v>
          </cell>
        </row>
        <row r="14">
          <cell r="B14" t="str">
            <v>E42</v>
          </cell>
          <cell r="C14" t="str">
            <v>Elektrocentrála Honda EM 4500 CX</v>
          </cell>
          <cell r="D14">
            <v>1</v>
          </cell>
          <cell r="E14" t="str">
            <v xml:space="preserve">Nájem / den  ,Prodlení (dny navíc)  ,Kauce  ,Vrácení kauce  ,Nájem / půlden </v>
          </cell>
          <cell r="F14">
            <v>600</v>
          </cell>
          <cell r="G14">
            <v>400</v>
          </cell>
          <cell r="H14">
            <v>500</v>
          </cell>
          <cell r="I14">
            <v>900</v>
          </cell>
          <cell r="J14">
            <v>5000</v>
          </cell>
        </row>
        <row r="15">
          <cell r="B15" t="str">
            <v>E24</v>
          </cell>
          <cell r="C15" t="str">
            <v>Elektrocentrála Pramac E 4000</v>
          </cell>
          <cell r="D15">
            <v>1</v>
          </cell>
          <cell r="E15" t="str">
            <v xml:space="preserve">Nájem / den  ,Prodlení (dny navíc)  ,Kauce  ,Vrácení kauce  ,Nájem / půlden </v>
          </cell>
          <cell r="F15">
            <v>500</v>
          </cell>
          <cell r="G15">
            <v>350</v>
          </cell>
          <cell r="H15">
            <v>400</v>
          </cell>
          <cell r="I15">
            <v>750</v>
          </cell>
          <cell r="J15">
            <v>5000</v>
          </cell>
        </row>
        <row r="16">
          <cell r="B16" t="str">
            <v>E69</v>
          </cell>
          <cell r="C16" t="str">
            <v>Elektrocentrála Pramac E 4000</v>
          </cell>
          <cell r="D16">
            <v>1</v>
          </cell>
          <cell r="E16" t="str">
            <v xml:space="preserve">Nájem / den  ,Prodlení (dny navíc)  ,Kauce  ,Vrácení kauce  ,Nájem / půlden </v>
          </cell>
          <cell r="F16">
            <v>500</v>
          </cell>
          <cell r="G16">
            <v>350</v>
          </cell>
          <cell r="H16">
            <v>400</v>
          </cell>
          <cell r="I16">
            <v>750</v>
          </cell>
          <cell r="J16">
            <v>5000</v>
          </cell>
        </row>
        <row r="17">
          <cell r="B17" t="str">
            <v>E93</v>
          </cell>
          <cell r="C17" t="str">
            <v>Elektrocentrála Pramac E 4000</v>
          </cell>
          <cell r="D17">
            <v>1</v>
          </cell>
          <cell r="E17" t="str">
            <v xml:space="preserve">Nájem / den  ,Prodlení (dny navíc)  ,Kauce  ,Vrácení kauce  ,Nájem / půlden </v>
          </cell>
          <cell r="F17">
            <v>500</v>
          </cell>
          <cell r="G17">
            <v>350</v>
          </cell>
          <cell r="H17">
            <v>400</v>
          </cell>
          <cell r="I17">
            <v>750</v>
          </cell>
          <cell r="J17">
            <v>5000</v>
          </cell>
        </row>
        <row r="18">
          <cell r="B18" t="str">
            <v>E98</v>
          </cell>
          <cell r="C18" t="str">
            <v>Jamkovač STIHL BT 131</v>
          </cell>
          <cell r="D18">
            <v>1</v>
          </cell>
          <cell r="E18" t="str">
            <v xml:space="preserve">Nájem / den  ,Prodlení (dny navíc)  ,Kauce  ,Vrácení kauce  ,Nájem / půlden </v>
          </cell>
          <cell r="F18">
            <v>900</v>
          </cell>
          <cell r="G18">
            <v>600</v>
          </cell>
          <cell r="H18">
            <v>750</v>
          </cell>
          <cell r="I18">
            <v>1200</v>
          </cell>
          <cell r="J18">
            <v>3000</v>
          </cell>
        </row>
        <row r="19">
          <cell r="B19" t="str">
            <v>E70</v>
          </cell>
          <cell r="C19" t="str">
            <v>Křovinořez Stica - SBC 252 D</v>
          </cell>
          <cell r="D19">
            <v>1</v>
          </cell>
          <cell r="E19" t="str">
            <v xml:space="preserve">Nájem / den  ,Prodlení (dny navíc)  ,Kauce  ,Vrácení kauce  ,Nájem / půlden </v>
          </cell>
          <cell r="F19">
            <v>400</v>
          </cell>
          <cell r="G19">
            <v>280</v>
          </cell>
          <cell r="H19">
            <v>320</v>
          </cell>
          <cell r="I19">
            <v>600</v>
          </cell>
          <cell r="J19">
            <v>3000</v>
          </cell>
        </row>
        <row r="20">
          <cell r="B20" t="str">
            <v>E114</v>
          </cell>
          <cell r="C20" t="str">
            <v>Křovinořez STIHL FS 461</v>
          </cell>
          <cell r="D20">
            <v>1</v>
          </cell>
          <cell r="E20" t="str">
            <v xml:space="preserve">Nájem / den  ,Prodlení (dny navíc)  ,Kauce  ,Vrácení kauce  ,Nájem / půlden </v>
          </cell>
          <cell r="F20">
            <v>400</v>
          </cell>
          <cell r="G20">
            <v>280</v>
          </cell>
          <cell r="H20">
            <v>320</v>
          </cell>
          <cell r="I20">
            <v>600</v>
          </cell>
          <cell r="J20">
            <v>3000</v>
          </cell>
        </row>
        <row r="21">
          <cell r="B21" t="str">
            <v>E131</v>
          </cell>
          <cell r="C21" t="str">
            <v>Lampa NOVA 6K</v>
          </cell>
          <cell r="D21">
            <v>1</v>
          </cell>
          <cell r="E21" t="str">
            <v xml:space="preserve">Kauce ,Nájem / den ,Prodlení (dny navíc) ,Vrácení kuce ,Nájem / půlden </v>
          </cell>
          <cell r="F21">
            <v>250</v>
          </cell>
          <cell r="G21">
            <v>170</v>
          </cell>
          <cell r="H21">
            <v>200</v>
          </cell>
          <cell r="I21">
            <v>400</v>
          </cell>
          <cell r="J21">
            <v>3000</v>
          </cell>
        </row>
        <row r="22">
          <cell r="B22" t="str">
            <v>E75</v>
          </cell>
          <cell r="C22" t="str">
            <v>Lešení Loyal 1450x1800</v>
          </cell>
          <cell r="D22">
            <v>1</v>
          </cell>
          <cell r="E22" t="str">
            <v xml:space="preserve">Nájem / den  ,Prodlení (dny navíc)  ,Kauce  ,Vrácení kauce  ,Nájem / půlden </v>
          </cell>
          <cell r="F22">
            <v>300</v>
          </cell>
          <cell r="G22">
            <v>210</v>
          </cell>
          <cell r="H22">
            <v>250</v>
          </cell>
          <cell r="I22">
            <v>500</v>
          </cell>
          <cell r="J22">
            <v>5000</v>
          </cell>
        </row>
        <row r="23">
          <cell r="B23" t="str">
            <v>E84</v>
          </cell>
          <cell r="C23" t="str">
            <v>Míchačka MINIMIX 150</v>
          </cell>
          <cell r="D23">
            <v>1</v>
          </cell>
          <cell r="E23" t="str">
            <v xml:space="preserve">Nájem / den  ,Prodlení (dny navíc)  ,Kauce  ,Vrácení kauce  ,Nájem / půlden </v>
          </cell>
          <cell r="F23">
            <v>400</v>
          </cell>
          <cell r="G23">
            <v>280</v>
          </cell>
          <cell r="H23">
            <v>320</v>
          </cell>
          <cell r="I23">
            <v>600</v>
          </cell>
          <cell r="J23">
            <v>3000</v>
          </cell>
        </row>
        <row r="24">
          <cell r="B24" t="str">
            <v>E66</v>
          </cell>
          <cell r="C24" t="str">
            <v>Míchadlo HITACHI-UM16 - VST</v>
          </cell>
          <cell r="D24">
            <v>1</v>
          </cell>
          <cell r="E24" t="str">
            <v xml:space="preserve">Nájem / den  ,Prodlení (dny navíc)  ,Kauce  ,Vrácení kauce  ,Nájem / půlden </v>
          </cell>
          <cell r="F24">
            <v>150</v>
          </cell>
          <cell r="G24">
            <v>100</v>
          </cell>
          <cell r="H24">
            <v>130</v>
          </cell>
          <cell r="I24">
            <v>300</v>
          </cell>
          <cell r="J24">
            <v>2000</v>
          </cell>
        </row>
        <row r="25">
          <cell r="B25" t="str">
            <v>E128</v>
          </cell>
          <cell r="C25" t="str">
            <v>Míchadlo UM16VST Hikoki</v>
          </cell>
          <cell r="D25">
            <v>1</v>
          </cell>
          <cell r="E25" t="str">
            <v xml:space="preserve">Kauce ,Nájem / den ,Prodlení (dny navíc) ,Vrácení kauce ,Nájem / půlden </v>
          </cell>
          <cell r="F25">
            <v>150</v>
          </cell>
          <cell r="G25">
            <v>100</v>
          </cell>
          <cell r="H25">
            <v>130</v>
          </cell>
          <cell r="I25">
            <v>300</v>
          </cell>
          <cell r="J25">
            <v>2000</v>
          </cell>
        </row>
        <row r="26">
          <cell r="B26" t="str">
            <v>E129</v>
          </cell>
          <cell r="C26" t="str">
            <v xml:space="preserve">Míchadlo UM16VST Hikoki </v>
          </cell>
          <cell r="D26">
            <v>1</v>
          </cell>
          <cell r="E26" t="str">
            <v xml:space="preserve">Kauce ,Nájem / den ,Prodlení (dny navíc) ,Vrácení kauce ,Nájem / půlden </v>
          </cell>
          <cell r="F26">
            <v>150</v>
          </cell>
          <cell r="G26">
            <v>100</v>
          </cell>
          <cell r="H26">
            <v>130</v>
          </cell>
          <cell r="I26">
            <v>300</v>
          </cell>
          <cell r="J26">
            <v>2000</v>
          </cell>
        </row>
        <row r="27">
          <cell r="B27" t="str">
            <v>E43</v>
          </cell>
          <cell r="C27" t="str">
            <v>Motorová řetězová pila STIHL MS 181</v>
          </cell>
          <cell r="D27">
            <v>0</v>
          </cell>
          <cell r="E27" t="str">
            <v xml:space="preserve">Nájem / dny  ,Prodlení  ,Kauce  ,Vrácení kauce  ,Nájem / půlden </v>
          </cell>
          <cell r="F27">
            <v>500</v>
          </cell>
          <cell r="G27">
            <v>350</v>
          </cell>
          <cell r="H27">
            <v>400</v>
          </cell>
          <cell r="I27">
            <v>750</v>
          </cell>
          <cell r="J27">
            <v>3000</v>
          </cell>
        </row>
        <row r="28">
          <cell r="B28" t="str">
            <v>E132</v>
          </cell>
          <cell r="C28" t="str">
            <v>Motorová řezačka STIHL TS 500i</v>
          </cell>
          <cell r="D28">
            <v>1</v>
          </cell>
          <cell r="E28" t="str">
            <v xml:space="preserve">Nájem / půlden ,Kauce ,Nájem / den ,Prodlení (dny navíc) ,Vrácení kauce </v>
          </cell>
          <cell r="F28">
            <v>500</v>
          </cell>
          <cell r="G28">
            <v>350</v>
          </cell>
          <cell r="H28">
            <v>400</v>
          </cell>
          <cell r="I28">
            <v>750</v>
          </cell>
          <cell r="J28">
            <v>5000</v>
          </cell>
        </row>
        <row r="29">
          <cell r="B29" t="str">
            <v>E44</v>
          </cell>
          <cell r="C29" t="str">
            <v>Motorová řezačka STIHL TS800 (velká)</v>
          </cell>
          <cell r="D29">
            <v>1</v>
          </cell>
          <cell r="F29">
            <v>700</v>
          </cell>
          <cell r="G29">
            <v>450</v>
          </cell>
          <cell r="H29">
            <v>600</v>
          </cell>
          <cell r="I29">
            <v>950</v>
          </cell>
          <cell r="J29">
            <v>5000</v>
          </cell>
        </row>
        <row r="30">
          <cell r="B30" t="str">
            <v>E125</v>
          </cell>
          <cell r="C30" t="str">
            <v>Nivelační přístroj  N32X</v>
          </cell>
          <cell r="D30">
            <v>1</v>
          </cell>
          <cell r="E30" t="str">
            <v xml:space="preserve">Kauce ,Nájem / den ,Prodlení (dny navíc) ,Vrácení kauce ,Nájem / půlden </v>
          </cell>
          <cell r="F30">
            <v>400</v>
          </cell>
          <cell r="G30">
            <v>280</v>
          </cell>
          <cell r="H30">
            <v>320</v>
          </cell>
          <cell r="I30">
            <v>600</v>
          </cell>
          <cell r="J30">
            <v>3000</v>
          </cell>
        </row>
        <row r="31">
          <cell r="B31" t="str">
            <v>E101</v>
          </cell>
          <cell r="C31" t="str">
            <v>Nivelační přístroj  N32X  (v.č. 05620)</v>
          </cell>
          <cell r="D31">
            <v>1</v>
          </cell>
          <cell r="E31" t="str">
            <v xml:space="preserve">Nájem / den  ,Prodlení (dny navíc)  ,Kauce  ,Vrácení kauce  ,Nájem / půlden </v>
          </cell>
          <cell r="F31">
            <v>400</v>
          </cell>
          <cell r="G31">
            <v>280</v>
          </cell>
          <cell r="H31">
            <v>320</v>
          </cell>
          <cell r="I31">
            <v>600</v>
          </cell>
          <cell r="J31">
            <v>3000</v>
          </cell>
        </row>
        <row r="32">
          <cell r="B32" t="str">
            <v>E130</v>
          </cell>
          <cell r="C32" t="str">
            <v xml:space="preserve">Odvlhčovač vzduchu DH732 </v>
          </cell>
          <cell r="D32">
            <v>1</v>
          </cell>
          <cell r="E32" t="str">
            <v xml:space="preserve">Kauce ,Nájem / den ,Prodlení (dny navíc) ,Vrácení kauce ,Nájem / půlden </v>
          </cell>
          <cell r="F32">
            <v>350</v>
          </cell>
          <cell r="G32">
            <v>270</v>
          </cell>
          <cell r="H32">
            <v>300</v>
          </cell>
          <cell r="I32">
            <v>550</v>
          </cell>
          <cell r="J32">
            <v>5000</v>
          </cell>
        </row>
        <row r="33">
          <cell r="B33" t="str">
            <v>E123</v>
          </cell>
          <cell r="C33" t="str">
            <v>Wacker čerpadlo PS2 500</v>
          </cell>
          <cell r="D33">
            <v>0</v>
          </cell>
          <cell r="E33" t="str">
            <v xml:space="preserve">Kauce ,Nájem / den ,Prodlení ( dny navíc ) ,Vrácení kauce ,Nájem / půlden </v>
          </cell>
          <cell r="F33">
            <v>600</v>
          </cell>
          <cell r="G33">
            <v>400</v>
          </cell>
          <cell r="H33">
            <v>500</v>
          </cell>
          <cell r="I33">
            <v>900</v>
          </cell>
          <cell r="J33">
            <v>3000</v>
          </cell>
        </row>
        <row r="34">
          <cell r="B34" t="str">
            <v>S67</v>
          </cell>
          <cell r="C34" t="str">
            <v>Přívěsný vozík VYPOS malý</v>
          </cell>
          <cell r="D34">
            <v>1</v>
          </cell>
          <cell r="E34" t="str">
            <v xml:space="preserve">Kauce ,Nájem / den ,Prodlení (dny navíc) ,Vrácení kauce ,Nájem / půlden </v>
          </cell>
          <cell r="F34">
            <v>500</v>
          </cell>
          <cell r="G34">
            <v>350</v>
          </cell>
          <cell r="H34">
            <v>400</v>
          </cell>
          <cell r="I34">
            <v>750</v>
          </cell>
          <cell r="J34">
            <v>5000</v>
          </cell>
        </row>
        <row r="35">
          <cell r="B35" t="str">
            <v>S68</v>
          </cell>
          <cell r="C35" t="str">
            <v>Přívěsný vozík VYPOS velký</v>
          </cell>
          <cell r="D35">
            <v>0</v>
          </cell>
          <cell r="E35" t="str">
            <v xml:space="preserve">Kauce ,Nájem / den ,Prodlení (dny navíc) ,Vrácení kauce ,Nájem / půlden </v>
          </cell>
          <cell r="F35">
            <v>600</v>
          </cell>
          <cell r="G35">
            <v>400</v>
          </cell>
          <cell r="H35">
            <v>500</v>
          </cell>
          <cell r="I35">
            <v>900</v>
          </cell>
          <cell r="J35">
            <v>5000</v>
          </cell>
        </row>
        <row r="36">
          <cell r="B36" t="str">
            <v>E99</v>
          </cell>
          <cell r="C36" t="str">
            <v>Rotační laser Lamigo SPIN 230</v>
          </cell>
          <cell r="D36">
            <v>1</v>
          </cell>
          <cell r="E36" t="str">
            <v xml:space="preserve">Nájem / den  ,Prodlení (dny navíc)  ,Kauce  ,Vrácení kauce  ,Nájem / půlden </v>
          </cell>
          <cell r="F36">
            <v>400</v>
          </cell>
          <cell r="G36">
            <v>280</v>
          </cell>
          <cell r="H36">
            <v>320</v>
          </cell>
          <cell r="I36">
            <v>600</v>
          </cell>
          <cell r="J36">
            <v>5000</v>
          </cell>
        </row>
        <row r="37">
          <cell r="B37" t="str">
            <v>E122</v>
          </cell>
          <cell r="C37" t="str">
            <v>Rozbrušovací pila Wacker</v>
          </cell>
          <cell r="D37">
            <v>1</v>
          </cell>
          <cell r="E37" t="str">
            <v xml:space="preserve">Kauce ,Nájem / den ,Prodlení (dny navíc) ,Vrácení kauce ,Nájem / půlden </v>
          </cell>
          <cell r="F37">
            <v>700</v>
          </cell>
          <cell r="G37">
            <v>450</v>
          </cell>
          <cell r="H37">
            <v>620</v>
          </cell>
          <cell r="I37">
            <v>950</v>
          </cell>
          <cell r="J37">
            <v>3000</v>
          </cell>
        </row>
        <row r="38">
          <cell r="B38" t="str">
            <v>E115</v>
          </cell>
          <cell r="C38" t="str">
            <v>Řezačka spár NTC RZ202 (vozík)</v>
          </cell>
          <cell r="D38">
            <v>1</v>
          </cell>
          <cell r="E38" t="str">
            <v xml:space="preserve">Nájem / den  ,Prodlení (dny navíc)  ,Kauce  ,Vrácení kauce  ,Nájem / půlden </v>
          </cell>
          <cell r="F38">
            <v>900</v>
          </cell>
          <cell r="G38">
            <v>600</v>
          </cell>
          <cell r="H38">
            <v>750</v>
          </cell>
          <cell r="I38">
            <v>1200</v>
          </cell>
          <cell r="J38">
            <v>5000</v>
          </cell>
        </row>
        <row r="39">
          <cell r="B39" t="str">
            <v>E127</v>
          </cell>
          <cell r="C39" t="str">
            <v>Sekací kladivo HIKOKI H60</v>
          </cell>
          <cell r="D39">
            <v>1</v>
          </cell>
          <cell r="E39" t="str">
            <v xml:space="preserve">Kauce ,Nájem / den ,Prodlení (dny navíc) ,Vrácení kauce ,Nájem / půlden </v>
          </cell>
          <cell r="F39">
            <v>450</v>
          </cell>
          <cell r="G39">
            <v>315</v>
          </cell>
          <cell r="H39">
            <v>360</v>
          </cell>
          <cell r="I39">
            <v>670</v>
          </cell>
          <cell r="J39">
            <v>3000</v>
          </cell>
        </row>
        <row r="40">
          <cell r="B40" t="str">
            <v>E79</v>
          </cell>
          <cell r="C40" t="str">
            <v>Sekací kladivo HIKOKI LVH - 5,5kg</v>
          </cell>
          <cell r="D40">
            <v>1</v>
          </cell>
          <cell r="E40" t="str">
            <v xml:space="preserve">Nájem / den  ,Prodlení (dny navíc)  ,Kauce  ,Vrácení kauce  ,Nájem / půlden </v>
          </cell>
          <cell r="F40">
            <v>400</v>
          </cell>
          <cell r="G40">
            <v>280</v>
          </cell>
          <cell r="H40">
            <v>320</v>
          </cell>
          <cell r="I40">
            <v>600</v>
          </cell>
          <cell r="J40">
            <v>3000</v>
          </cell>
        </row>
        <row r="41">
          <cell r="B41" t="str">
            <v>E63</v>
          </cell>
          <cell r="C41" t="str">
            <v>Sekací kladivo HIKOKI-AHB-LVH H46 - 7kg</v>
          </cell>
          <cell r="D41">
            <v>1</v>
          </cell>
          <cell r="E41" t="str">
            <v xml:space="preserve">Nájem / den  ,Prodlení (dny navíc)  ,Kauce  ,Vrácení kauce  ,Nájem / půlden </v>
          </cell>
          <cell r="F41">
            <v>400</v>
          </cell>
          <cell r="G41">
            <v>280</v>
          </cell>
          <cell r="H41">
            <v>320</v>
          </cell>
          <cell r="I41">
            <v>600</v>
          </cell>
          <cell r="J41">
            <v>3000</v>
          </cell>
        </row>
        <row r="42">
          <cell r="B42" t="str">
            <v>E64</v>
          </cell>
          <cell r="C42" t="str">
            <v>Sekací kladivo HIKOKI-AHB-LVH H60 ME - 11kg</v>
          </cell>
          <cell r="D42">
            <v>0</v>
          </cell>
          <cell r="E42" t="str">
            <v xml:space="preserve">Nájem / den  ,Prodlení (dny navíc)  ,Kauce  ,Vrácení kauce  ,Nájem / půlden </v>
          </cell>
          <cell r="F42">
            <v>450</v>
          </cell>
          <cell r="G42">
            <v>315</v>
          </cell>
          <cell r="H42">
            <v>360</v>
          </cell>
          <cell r="I42">
            <v>670</v>
          </cell>
          <cell r="J42">
            <v>3000</v>
          </cell>
        </row>
        <row r="43">
          <cell r="B43" t="str">
            <v>E65</v>
          </cell>
          <cell r="C43" t="str">
            <v>Sekací kladivo HIKOKI-AHB-UVB H65 SBC - 18kg</v>
          </cell>
          <cell r="D43">
            <v>1</v>
          </cell>
          <cell r="E43" t="str">
            <v xml:space="preserve">Nájem / den  ,Prodlení (dny navíc)  ,Kauce  ,Vrácení kauce  ,Nájem / půlden </v>
          </cell>
          <cell r="F43">
            <v>600</v>
          </cell>
          <cell r="G43">
            <v>400</v>
          </cell>
          <cell r="H43">
            <v>500</v>
          </cell>
          <cell r="I43">
            <v>900</v>
          </cell>
          <cell r="J43">
            <v>3000</v>
          </cell>
        </row>
        <row r="44">
          <cell r="B44" t="str">
            <v>E109</v>
          </cell>
          <cell r="C44" t="str">
            <v>Sekací kladivo HILTI TE 1000-AVR 230V</v>
          </cell>
          <cell r="D44">
            <v>0</v>
          </cell>
          <cell r="E44" t="str">
            <v xml:space="preserve">Nájem / den  ,Prodlení (dny navíc)  ,Kauce  ,Vrácení kauce  ,Nájem / půlden </v>
          </cell>
          <cell r="F44">
            <v>600</v>
          </cell>
          <cell r="G44">
            <v>400</v>
          </cell>
          <cell r="H44">
            <v>500</v>
          </cell>
          <cell r="I44">
            <v>900</v>
          </cell>
          <cell r="J44">
            <v>3000</v>
          </cell>
        </row>
        <row r="45">
          <cell r="B45" t="str">
            <v>E74</v>
          </cell>
          <cell r="C45" t="str">
            <v>Stavební shoz</v>
          </cell>
          <cell r="D45">
            <v>20</v>
          </cell>
          <cell r="E45" t="str">
            <v xml:space="preserve">Nájem / den  ,Prodlení (dny navíc)  ,Kauce  ,Vrácení kauce  ,Nájem / půlden </v>
          </cell>
          <cell r="F45">
            <v>30</v>
          </cell>
          <cell r="G45">
            <v>21</v>
          </cell>
          <cell r="H45">
            <v>24</v>
          </cell>
          <cell r="I45">
            <v>45</v>
          </cell>
          <cell r="J45">
            <v>2000</v>
          </cell>
        </row>
        <row r="46">
          <cell r="B46" t="str">
            <v>E85</v>
          </cell>
          <cell r="C46" t="str">
            <v>STIHL AKU nůžky HSA56</v>
          </cell>
          <cell r="D46">
            <v>1</v>
          </cell>
          <cell r="E46" t="str">
            <v xml:space="preserve">Nájem / den  ,Prodlení (dny navíc)  ,Kauce  ,Vrácení kauce  ,Nájem / půlden </v>
          </cell>
          <cell r="F46">
            <v>400</v>
          </cell>
          <cell r="G46">
            <v>280</v>
          </cell>
          <cell r="H46">
            <v>320</v>
          </cell>
          <cell r="I46">
            <v>600</v>
          </cell>
          <cell r="J46">
            <v>3000</v>
          </cell>
        </row>
        <row r="47">
          <cell r="B47" t="str">
            <v>E07</v>
          </cell>
          <cell r="C47" t="str">
            <v>Svářečka elektrická WMEM 175</v>
          </cell>
          <cell r="D47">
            <v>0</v>
          </cell>
          <cell r="E47" t="str">
            <v xml:space="preserve">Nájem / den  ,Prodlení (dny navíc)  ,Kauce  ,Vrácení kauce  ,Nájem / půlden </v>
          </cell>
          <cell r="F47">
            <v>500</v>
          </cell>
          <cell r="G47">
            <v>350</v>
          </cell>
          <cell r="H47">
            <v>400</v>
          </cell>
          <cell r="I47">
            <v>750</v>
          </cell>
          <cell r="J47">
            <v>3000</v>
          </cell>
        </row>
        <row r="48">
          <cell r="B48" t="str">
            <v>E67</v>
          </cell>
          <cell r="C48" t="str">
            <v>Úhlová bruska BOSCH-GWS 7-125</v>
          </cell>
          <cell r="D48">
            <v>0</v>
          </cell>
          <cell r="E48" t="str">
            <v xml:space="preserve">Nájem / den  ,Prodlení (dny navíc)  ,Kauce  ,Vrácení kauce  ,Nájem / půlden </v>
          </cell>
          <cell r="F48">
            <v>200</v>
          </cell>
          <cell r="G48">
            <v>150</v>
          </cell>
          <cell r="H48">
            <v>180</v>
          </cell>
          <cell r="I48">
            <v>350</v>
          </cell>
          <cell r="J48">
            <v>3000</v>
          </cell>
        </row>
        <row r="49">
          <cell r="B49" t="str">
            <v>E68</v>
          </cell>
          <cell r="C49" t="str">
            <v>Úhlová bruska BOSCH-GWS 7-125</v>
          </cell>
          <cell r="D49">
            <v>1</v>
          </cell>
          <cell r="E49" t="str">
            <v xml:space="preserve">Nájem / den  ,Prodlení (dny navíc)  ,Kauce  ,Vrácení kauce  ,Nájem / půlden </v>
          </cell>
          <cell r="F49">
            <v>200</v>
          </cell>
          <cell r="G49">
            <v>150</v>
          </cell>
          <cell r="H49">
            <v>180</v>
          </cell>
          <cell r="I49">
            <v>350</v>
          </cell>
          <cell r="J49">
            <v>3000</v>
          </cell>
        </row>
        <row r="50">
          <cell r="B50" t="str">
            <v>E62</v>
          </cell>
          <cell r="C50" t="str">
            <v>Úhlová bruska FLEX 230</v>
          </cell>
          <cell r="D50">
            <v>1</v>
          </cell>
          <cell r="E50" t="str">
            <v xml:space="preserve">Nájem / den  ,Prodlení (dny navíc)  ,Kauce  ,Vrácení kauce  ,Nájem / půlden </v>
          </cell>
          <cell r="F50">
            <v>300</v>
          </cell>
          <cell r="G50">
            <v>180</v>
          </cell>
          <cell r="H50">
            <v>250</v>
          </cell>
          <cell r="I50">
            <v>500</v>
          </cell>
          <cell r="J50">
            <v>3000</v>
          </cell>
        </row>
        <row r="51">
          <cell r="B51" t="str">
            <v>E134</v>
          </cell>
          <cell r="C51" t="str">
            <v>Úhlová bruska Metabo aku 125 W18</v>
          </cell>
          <cell r="D51">
            <v>1</v>
          </cell>
          <cell r="E51" t="str">
            <v xml:space="preserve">Kauce ,Nájem / den ,Prodlení (dny navíc) ,Vrácení kauce ,Nájem / půlden </v>
          </cell>
          <cell r="F51">
            <v>200</v>
          </cell>
          <cell r="G51">
            <v>150</v>
          </cell>
          <cell r="H51">
            <v>180</v>
          </cell>
          <cell r="I51">
            <v>350</v>
          </cell>
          <cell r="J51">
            <v>3000</v>
          </cell>
        </row>
        <row r="52">
          <cell r="B52" t="str">
            <v>E104</v>
          </cell>
          <cell r="C52" t="str">
            <v>Úhlová flexa Metabo 230</v>
          </cell>
          <cell r="D52">
            <v>1</v>
          </cell>
          <cell r="E52" t="str">
            <v xml:space="preserve">Nájem / den  ,Prodlení (dny navíc)  ,Kauce  ,Vrácení kauce  ,Nájem / půlden </v>
          </cell>
          <cell r="F52">
            <v>350</v>
          </cell>
          <cell r="G52">
            <v>270</v>
          </cell>
          <cell r="H52">
            <v>300</v>
          </cell>
          <cell r="I52">
            <v>550</v>
          </cell>
          <cell r="J52">
            <v>3000</v>
          </cell>
        </row>
        <row r="53">
          <cell r="B53" t="str">
            <v>E83</v>
          </cell>
          <cell r="C53" t="str">
            <v>Vertikutátor STIHL RL540</v>
          </cell>
          <cell r="D53">
            <v>1</v>
          </cell>
          <cell r="E53" t="str">
            <v xml:space="preserve">Nájem / den  ,Prodlení (dny navíc)  ,Kauce  ,Vrácení kauce  ,Nájem / půlden </v>
          </cell>
          <cell r="F53">
            <v>600</v>
          </cell>
          <cell r="G53">
            <v>400</v>
          </cell>
          <cell r="H53">
            <v>500</v>
          </cell>
          <cell r="I53">
            <v>900</v>
          </cell>
          <cell r="J53">
            <v>5000</v>
          </cell>
        </row>
        <row r="54">
          <cell r="B54" t="str">
            <v>E88</v>
          </cell>
          <cell r="C54" t="str">
            <v>Vibrační deska 100kg</v>
          </cell>
          <cell r="D54">
            <v>1</v>
          </cell>
          <cell r="E54" t="str">
            <v>Nájem / den  ,Vrácení kauce  ,Prodlení (dny navíc)  ,Kauce  ,Nájem / půlden ,PHM benzin</v>
          </cell>
          <cell r="F54">
            <v>700</v>
          </cell>
          <cell r="G54">
            <v>450</v>
          </cell>
          <cell r="H54">
            <v>620</v>
          </cell>
          <cell r="I54">
            <v>950</v>
          </cell>
          <cell r="J54">
            <v>5000</v>
          </cell>
        </row>
        <row r="55">
          <cell r="B55" t="str">
            <v>E40</v>
          </cell>
          <cell r="C55" t="str">
            <v>Vibrační deska WACKER 150 kg</v>
          </cell>
          <cell r="D55">
            <v>0</v>
          </cell>
          <cell r="E55" t="str">
            <v>Nájem / den  ,Prodlení (dny navíc)  ,Vrácení kauce  ,Kauce  ,Nájem / půlden ,PHM benzin</v>
          </cell>
          <cell r="F55">
            <v>800</v>
          </cell>
          <cell r="G55">
            <v>560</v>
          </cell>
          <cell r="H55">
            <v>700</v>
          </cell>
          <cell r="I55">
            <v>1100</v>
          </cell>
          <cell r="J55">
            <v>5000</v>
          </cell>
        </row>
        <row r="56">
          <cell r="B56" t="str">
            <v>E82</v>
          </cell>
          <cell r="C56" t="str">
            <v>Vibrační deska WACKER 150 kg</v>
          </cell>
          <cell r="D56">
            <v>1</v>
          </cell>
          <cell r="E56" t="str">
            <v>Vrácení kauce  ,Nájem / den  ,Prodlení (dny navíc)  ,Kauce  ,Nájem / půlden ,PHM benzin</v>
          </cell>
          <cell r="F56">
            <v>800</v>
          </cell>
          <cell r="G56">
            <v>560</v>
          </cell>
          <cell r="H56">
            <v>700</v>
          </cell>
          <cell r="I56">
            <v>1100</v>
          </cell>
          <cell r="J56">
            <v>5000</v>
          </cell>
        </row>
        <row r="57">
          <cell r="B57" t="str">
            <v>E94</v>
          </cell>
          <cell r="C57" t="str">
            <v>Vibrační deska 170kg</v>
          </cell>
          <cell r="D57">
            <v>0</v>
          </cell>
          <cell r="E57" t="str">
            <v>Nájem / den  ,Prodlení (dny navíc)  ,Vrácení kauce  ,Kauce  ,Nájem / půlden ,PHM benzin</v>
          </cell>
          <cell r="F57">
            <v>1000</v>
          </cell>
          <cell r="G57">
            <v>700</v>
          </cell>
          <cell r="H57">
            <v>900</v>
          </cell>
          <cell r="I57">
            <v>1400</v>
          </cell>
          <cell r="J57">
            <v>5000</v>
          </cell>
        </row>
        <row r="58">
          <cell r="B58" t="str">
            <v>E76</v>
          </cell>
          <cell r="C58" t="str">
            <v>Vibrační deska 200kg</v>
          </cell>
          <cell r="D58">
            <v>1</v>
          </cell>
          <cell r="E58" t="str">
            <v>Nájem / den  ,Prodlení (dny navíc)  ,Vrácení kauce  ,Kauce  ,Nájem / půlden ,PHM benzin</v>
          </cell>
          <cell r="F58">
            <v>1200</v>
          </cell>
          <cell r="G58">
            <v>850</v>
          </cell>
          <cell r="H58">
            <v>1050</v>
          </cell>
          <cell r="I58">
            <v>1800</v>
          </cell>
          <cell r="J58">
            <v>5000</v>
          </cell>
        </row>
        <row r="59">
          <cell r="B59" t="str">
            <v>E41</v>
          </cell>
          <cell r="C59" t="str">
            <v>Vibrační deska 500kg</v>
          </cell>
          <cell r="D59">
            <v>1</v>
          </cell>
          <cell r="E59" t="str">
            <v>Nájem / den  ,Prodlení (dny navíc)  ,Vrácení kauce  ,Kauce  ,Nájem / půlden ,PHM nafta</v>
          </cell>
          <cell r="F59">
            <v>1500</v>
          </cell>
          <cell r="G59">
            <v>1050</v>
          </cell>
          <cell r="H59">
            <v>1200</v>
          </cell>
          <cell r="I59">
            <v>2250</v>
          </cell>
          <cell r="J59">
            <v>5000</v>
          </cell>
        </row>
        <row r="60">
          <cell r="B60" t="str">
            <v>E60</v>
          </cell>
          <cell r="C60" t="str">
            <v>Vibrační deska 500kg</v>
          </cell>
          <cell r="D60">
            <v>1</v>
          </cell>
          <cell r="E60" t="str">
            <v>Nájem / den  ,Prodlení (dny navíc)  ,Vrácení kauce  ,Kauce  ,Nájem / půlden ,PHM nafta</v>
          </cell>
          <cell r="F60">
            <v>1500</v>
          </cell>
          <cell r="G60">
            <v>1050</v>
          </cell>
          <cell r="H60">
            <v>1200</v>
          </cell>
          <cell r="I60">
            <v>2250</v>
          </cell>
          <cell r="J60">
            <v>5000</v>
          </cell>
        </row>
        <row r="61">
          <cell r="B61" t="str">
            <v>E80</v>
          </cell>
          <cell r="C61" t="str">
            <v>Vibrační deska 500kg</v>
          </cell>
          <cell r="D61">
            <v>1</v>
          </cell>
          <cell r="E61" t="str">
            <v>Vrácení kauce  ,Nájem / den  ,Prodlení (dny navíc)  ,Kauce  ,Nájem / půlden ,PHM nafta</v>
          </cell>
          <cell r="F61">
            <v>1500</v>
          </cell>
          <cell r="G61">
            <v>1050</v>
          </cell>
          <cell r="H61">
            <v>1200</v>
          </cell>
          <cell r="I61">
            <v>2250</v>
          </cell>
          <cell r="J61">
            <v>5000</v>
          </cell>
        </row>
        <row r="62">
          <cell r="B62" t="str">
            <v>E110</v>
          </cell>
          <cell r="C62" t="str">
            <v>Vibrační deska 500kg</v>
          </cell>
          <cell r="D62">
            <v>0</v>
          </cell>
          <cell r="E62" t="str">
            <v>Nájem / den  ,Vrácení kauce  ,Prodlení (dny navíc)  ,Kauce  ,Nájem / půlden ,PHM nafta</v>
          </cell>
          <cell r="F62">
            <v>1500</v>
          </cell>
          <cell r="G62">
            <v>1050</v>
          </cell>
          <cell r="H62">
            <v>1200</v>
          </cell>
          <cell r="I62">
            <v>2250</v>
          </cell>
          <cell r="J62">
            <v>5000</v>
          </cell>
        </row>
        <row r="63">
          <cell r="B63" t="str">
            <v>E46</v>
          </cell>
          <cell r="C63" t="str">
            <v>vibrační deska 500kg  - ukončeno</v>
          </cell>
          <cell r="D63">
            <v>1</v>
          </cell>
          <cell r="E63" t="str">
            <v xml:space="preserve">Nájem / den,Prodlení (dny navíc),Nájem / půlden </v>
          </cell>
          <cell r="F63">
            <v>1500</v>
          </cell>
          <cell r="G63">
            <v>1050</v>
          </cell>
        </row>
        <row r="64">
          <cell r="B64" t="str">
            <v>E116</v>
          </cell>
          <cell r="C64" t="str">
            <v>Vibrační deska Husqvarna LF100</v>
          </cell>
          <cell r="D64">
            <v>0</v>
          </cell>
          <cell r="E64" t="str">
            <v>Kauce  ,Nájem / den  ,Prodlení (dny navíc)  ,Vrácení kauce  ,Nájem / půlden ,PHM benzin</v>
          </cell>
          <cell r="F64">
            <v>700</v>
          </cell>
          <cell r="G64">
            <v>450</v>
          </cell>
          <cell r="H64">
            <v>620</v>
          </cell>
          <cell r="I64">
            <v>950</v>
          </cell>
          <cell r="J64">
            <v>5000</v>
          </cell>
        </row>
        <row r="65">
          <cell r="B65" t="str">
            <v>E117</v>
          </cell>
          <cell r="C65" t="str">
            <v>Vibrační deska Husqvarna LF100</v>
          </cell>
          <cell r="D65">
            <v>0</v>
          </cell>
          <cell r="E65" t="str">
            <v>Kauce  ,Nájem / den  ,Prodlení (dny navíc)  ,Vrácení kauce  ,Nájem / půlden ,PHM benzin</v>
          </cell>
          <cell r="F65">
            <v>700</v>
          </cell>
          <cell r="G65">
            <v>450</v>
          </cell>
          <cell r="H65">
            <v>620</v>
          </cell>
          <cell r="I65">
            <v>950</v>
          </cell>
          <cell r="J65">
            <v>5000</v>
          </cell>
        </row>
        <row r="66">
          <cell r="B66" t="str">
            <v>E118</v>
          </cell>
          <cell r="C66" t="str">
            <v>Vibrační deska Wacker 170kg</v>
          </cell>
          <cell r="D66">
            <v>1</v>
          </cell>
          <cell r="E66" t="str">
            <v>Kauce ,Nájem / den,Prodlení (dny navíc),Vrácení kauce ,Nájem / půlden ,PHM benzin</v>
          </cell>
          <cell r="F66">
            <v>1000</v>
          </cell>
          <cell r="G66">
            <v>700</v>
          </cell>
          <cell r="H66">
            <v>900</v>
          </cell>
          <cell r="I66">
            <v>1400</v>
          </cell>
          <cell r="J66">
            <v>5000</v>
          </cell>
        </row>
        <row r="67">
          <cell r="B67" t="str">
            <v>E119</v>
          </cell>
          <cell r="C67" t="str">
            <v>Vibrační deska Wacker 170kg</v>
          </cell>
          <cell r="D67">
            <v>0</v>
          </cell>
          <cell r="E67" t="str">
            <v>Kauce ,Nájem / den ,Prodlení (dny navíc) ,Vrácení kauce ,Nájem / půlden ,PHM benzin</v>
          </cell>
          <cell r="F67">
            <v>1000</v>
          </cell>
          <cell r="G67">
            <v>700</v>
          </cell>
          <cell r="H67">
            <v>900</v>
          </cell>
          <cell r="I67">
            <v>1400</v>
          </cell>
          <cell r="J67">
            <v>5000</v>
          </cell>
        </row>
        <row r="68">
          <cell r="B68" t="str">
            <v>E120</v>
          </cell>
          <cell r="C68" t="str">
            <v>Vibrační deska Wacker 500kg</v>
          </cell>
          <cell r="D68">
            <v>1</v>
          </cell>
          <cell r="E68" t="str">
            <v>Kauce ,Nájem / den ,Prodlení (dny navíc) ,Vrácení kauce ,Nájem / půlden ,PHM nafta</v>
          </cell>
          <cell r="F68">
            <v>1500</v>
          </cell>
          <cell r="G68">
            <v>1050</v>
          </cell>
          <cell r="H68">
            <v>1200</v>
          </cell>
          <cell r="I68">
            <v>2250</v>
          </cell>
          <cell r="J68">
            <v>5000</v>
          </cell>
        </row>
        <row r="69">
          <cell r="B69" t="str">
            <v>E121</v>
          </cell>
          <cell r="C69" t="str">
            <v>Vibrační deska Wacker 500kg</v>
          </cell>
          <cell r="D69">
            <v>1</v>
          </cell>
          <cell r="E69" t="str">
            <v>Kauce ,Nájem / den ,Prodlení (dny navíc) ,Vrácení kauce ,Nájem / půlden ,PHM nafta</v>
          </cell>
          <cell r="F69">
            <v>1500</v>
          </cell>
          <cell r="G69">
            <v>1050</v>
          </cell>
          <cell r="H69">
            <v>1200</v>
          </cell>
          <cell r="I69">
            <v>2250</v>
          </cell>
          <cell r="J69">
            <v>5000</v>
          </cell>
        </row>
        <row r="70">
          <cell r="B70" t="str">
            <v>E81</v>
          </cell>
          <cell r="C70" t="str">
            <v>Vibrační pěch</v>
          </cell>
          <cell r="D70">
            <v>0</v>
          </cell>
          <cell r="E70" t="str">
            <v>Nájem / den  ,Vrácení kauce  ,Prodlení (dny navíc)  ,Kauce  ,Nájem / půlden ,PHM benzin</v>
          </cell>
          <cell r="F70">
            <v>600</v>
          </cell>
          <cell r="G70">
            <v>420</v>
          </cell>
          <cell r="H70">
            <v>480</v>
          </cell>
          <cell r="I70">
            <v>900</v>
          </cell>
          <cell r="J70">
            <v>5000</v>
          </cell>
        </row>
        <row r="71">
          <cell r="B71" t="str">
            <v>E89</v>
          </cell>
          <cell r="C71" t="str">
            <v>Vibrační pěch</v>
          </cell>
          <cell r="D71">
            <v>0</v>
          </cell>
          <cell r="E71" t="str">
            <v>Vrácení kauce  ,Nájem / den  ,Prodlení (dny navíc)  ,Kauce  ,Nájem / půlden ,PHM benzin</v>
          </cell>
          <cell r="F71">
            <v>600</v>
          </cell>
          <cell r="G71">
            <v>420</v>
          </cell>
          <cell r="H71">
            <v>480</v>
          </cell>
          <cell r="I71">
            <v>900</v>
          </cell>
          <cell r="J71">
            <v>5000</v>
          </cell>
        </row>
        <row r="72">
          <cell r="B72" t="str">
            <v>E111</v>
          </cell>
          <cell r="C72" t="str">
            <v>Vibrační pěch</v>
          </cell>
          <cell r="D72">
            <v>0</v>
          </cell>
          <cell r="E72" t="str">
            <v>Nájem / den  ,Vrácení kauce  ,Prodlení (dny navíc)  ,Kauce  ,Nájem / půlden ,PHM benzin</v>
          </cell>
          <cell r="F72">
            <v>600</v>
          </cell>
          <cell r="G72">
            <v>420</v>
          </cell>
          <cell r="H72">
            <v>480</v>
          </cell>
          <cell r="I72">
            <v>900</v>
          </cell>
          <cell r="J72">
            <v>5000</v>
          </cell>
        </row>
        <row r="73">
          <cell r="B73" t="str">
            <v>E95</v>
          </cell>
          <cell r="C73" t="str">
            <v>Vibrační Pěch BS 60-2plus</v>
          </cell>
          <cell r="D73">
            <v>1</v>
          </cell>
          <cell r="E73" t="str">
            <v>Nájem / den  ,Prodlení (dny navíc)  ,Vrácení kauce  ,Kauce  ,Nájem / půlden ,PHM benzin</v>
          </cell>
          <cell r="F73">
            <v>600</v>
          </cell>
          <cell r="G73">
            <v>420</v>
          </cell>
          <cell r="H73">
            <v>480</v>
          </cell>
          <cell r="I73">
            <v>900</v>
          </cell>
          <cell r="J73">
            <v>5000</v>
          </cell>
        </row>
        <row r="74">
          <cell r="B74" t="str">
            <v>E47</v>
          </cell>
          <cell r="C74" t="str">
            <v>Vibrační pěch MIKASA MT64</v>
          </cell>
          <cell r="D74">
            <v>1</v>
          </cell>
          <cell r="E74" t="str">
            <v>Nájem / den  ,Prodlení (dny navíc)  ,Kauce  ,Vrácení kauce  ,Nájem / půlden ,PHM benzin</v>
          </cell>
          <cell r="F74">
            <v>600</v>
          </cell>
          <cell r="G74">
            <v>420</v>
          </cell>
          <cell r="H74">
            <v>480</v>
          </cell>
          <cell r="I74">
            <v>900</v>
          </cell>
          <cell r="J74">
            <v>5000</v>
          </cell>
        </row>
        <row r="75">
          <cell r="B75" t="str">
            <v>E48</v>
          </cell>
          <cell r="C75" t="str">
            <v>Vibrační pěch Wacker - ukraden!!</v>
          </cell>
          <cell r="D75">
            <v>0</v>
          </cell>
          <cell r="E75" t="str">
            <v xml:space="preserve">Nájem / den  ,Prodlení (dny navíc)  ,Kauce  ,Vrácení kauce  ,Nájem / půlden </v>
          </cell>
          <cell r="F75">
            <v>600</v>
          </cell>
          <cell r="G75">
            <v>420</v>
          </cell>
          <cell r="J75">
            <v>5000</v>
          </cell>
        </row>
        <row r="76">
          <cell r="B76" t="str">
            <v>E38</v>
          </cell>
          <cell r="C76" t="str">
            <v>Vibrátor na beton Enarko S.A. aumu</v>
          </cell>
          <cell r="D76">
            <v>0</v>
          </cell>
          <cell r="E76" t="str">
            <v xml:space="preserve">Nájem / den  ,Prodlení (dny navíc)  ,Kauce  ,Vrácení kauce  ,Nájem / půlden </v>
          </cell>
          <cell r="F76">
            <v>400</v>
          </cell>
          <cell r="G76">
            <v>280</v>
          </cell>
          <cell r="H76">
            <v>320</v>
          </cell>
          <cell r="I76">
            <v>600</v>
          </cell>
          <cell r="J76">
            <v>3000</v>
          </cell>
        </row>
        <row r="77">
          <cell r="B77" t="str">
            <v>E108</v>
          </cell>
          <cell r="C77" t="str">
            <v>Vibrátor na beton Enarko S.A. aumu</v>
          </cell>
          <cell r="D77">
            <v>1</v>
          </cell>
          <cell r="E77" t="str">
            <v xml:space="preserve">Nájem / den  ,Prodlení (dny navíc)  ,Kauce  ,Vrácení kauce  ,Nájem / půlden </v>
          </cell>
          <cell r="F77">
            <v>400</v>
          </cell>
          <cell r="G77">
            <v>280</v>
          </cell>
          <cell r="H77">
            <v>320</v>
          </cell>
          <cell r="I77">
            <v>600</v>
          </cell>
          <cell r="J77">
            <v>3000</v>
          </cell>
        </row>
        <row r="78">
          <cell r="B78" t="str">
            <v>S37</v>
          </cell>
          <cell r="C78" t="str">
            <v>Vozík NEPTUN 5M7 8481</v>
          </cell>
          <cell r="D78">
            <v>1</v>
          </cell>
          <cell r="E78" t="str">
            <v xml:space="preserve">Nájem / den  ,Vrácení kauce  ,Prodlení (dny navíc)  ,Kauce  </v>
          </cell>
          <cell r="F78">
            <v>500</v>
          </cell>
          <cell r="J78">
            <v>5000</v>
          </cell>
        </row>
        <row r="79">
          <cell r="B79" t="str">
            <v>E126</v>
          </cell>
          <cell r="C79" t="str">
            <v>Vrtací kladivo DH45 Hikoki</v>
          </cell>
          <cell r="D79">
            <v>1</v>
          </cell>
          <cell r="E79" t="str">
            <v xml:space="preserve">Kauce ,Nájem / den ,Prodlení (dny navíc) ,Vrácení kauce ,Nájem / půlden </v>
          </cell>
          <cell r="F79">
            <v>400</v>
          </cell>
          <cell r="G79">
            <v>280</v>
          </cell>
          <cell r="H79">
            <v>320</v>
          </cell>
          <cell r="I79">
            <v>600</v>
          </cell>
          <cell r="J79">
            <v>3000</v>
          </cell>
        </row>
        <row r="80">
          <cell r="B80" t="str">
            <v>E107</v>
          </cell>
          <cell r="C80" t="str">
            <v>Vrtací kladivo HIKOKI DH45ME</v>
          </cell>
          <cell r="D80">
            <v>1</v>
          </cell>
          <cell r="E80" t="str">
            <v xml:space="preserve">Nájem / den  ,Prodlení (dny navíc)  ,Kauce  ,Vrácení kauce  ,Nájem / půlden </v>
          </cell>
          <cell r="F80">
            <v>400</v>
          </cell>
          <cell r="G80">
            <v>280</v>
          </cell>
          <cell r="H80">
            <v>320</v>
          </cell>
          <cell r="I80">
            <v>600</v>
          </cell>
          <cell r="J80">
            <v>3000</v>
          </cell>
        </row>
        <row r="81">
          <cell r="B81" t="str">
            <v>E61</v>
          </cell>
          <cell r="C81" t="str">
            <v>Vrtací kladivo HITACHI - AHB-LVH DH45</v>
          </cell>
          <cell r="D81">
            <v>1</v>
          </cell>
          <cell r="E81" t="str">
            <v xml:space="preserve">Nájem / den  ,Prodlení (dny navíc)  ,Kauce  ,Vrácení kauce  ,Nájem / půlden </v>
          </cell>
          <cell r="F81">
            <v>400</v>
          </cell>
          <cell r="G81">
            <v>280</v>
          </cell>
          <cell r="H81">
            <v>320</v>
          </cell>
          <cell r="I81">
            <v>600</v>
          </cell>
          <cell r="J81">
            <v>3000</v>
          </cell>
        </row>
        <row r="82">
          <cell r="B82" t="str">
            <v>SM001</v>
          </cell>
          <cell r="C82" t="str">
            <v>Vrták sds max 20-540</v>
          </cell>
          <cell r="D82">
            <v>2</v>
          </cell>
          <cell r="E82" t="str">
            <v xml:space="preserve">Vrácení kauce  ,Nájem / den  ,Kauce  ,Prodlení (dny navíc)  ,Nájem / půlden </v>
          </cell>
          <cell r="F82">
            <v>165</v>
          </cell>
          <cell r="G82">
            <v>100</v>
          </cell>
          <cell r="H82">
            <v>140</v>
          </cell>
          <cell r="I82">
            <v>230</v>
          </cell>
          <cell r="J82">
            <v>1000</v>
          </cell>
        </row>
        <row r="83">
          <cell r="B83" t="str">
            <v>SM002</v>
          </cell>
          <cell r="C83" t="str">
            <v>Vrták sds max 20-940</v>
          </cell>
          <cell r="D83">
            <v>2</v>
          </cell>
          <cell r="E83" t="str">
            <v xml:space="preserve">Vrácení kauce  ,Nájem / den  ,Prodlení (dny navíc)  ,Kauce  ,Nájem / půlden </v>
          </cell>
          <cell r="F83">
            <v>200</v>
          </cell>
          <cell r="G83">
            <v>150</v>
          </cell>
          <cell r="H83">
            <v>180</v>
          </cell>
          <cell r="I83">
            <v>350</v>
          </cell>
          <cell r="J83">
            <v>1000</v>
          </cell>
        </row>
        <row r="84">
          <cell r="B84" t="str">
            <v>SM003</v>
          </cell>
          <cell r="C84" t="str">
            <v>Vrták sds max 25-540</v>
          </cell>
          <cell r="D84">
            <v>1</v>
          </cell>
          <cell r="E84" t="str">
            <v xml:space="preserve">Vrácení kauce  ,Nájem / den  ,Kauce  ,Prodlení (dny navíc)  ,Nájem / půlden </v>
          </cell>
          <cell r="F84">
            <v>200</v>
          </cell>
          <cell r="G84">
            <v>150</v>
          </cell>
          <cell r="H84">
            <v>180</v>
          </cell>
          <cell r="I84">
            <v>350</v>
          </cell>
          <cell r="J84">
            <v>1000</v>
          </cell>
        </row>
        <row r="85">
          <cell r="B85" t="str">
            <v>SM004</v>
          </cell>
          <cell r="C85" t="str">
            <v>Vrták sds max 25-940</v>
          </cell>
          <cell r="D85">
            <v>1</v>
          </cell>
          <cell r="E85" t="str">
            <v xml:space="preserve">Vrácení kauce  ,Nájem / den  ,Prodlení (dny navíc),Kauce  ,Nájem / půlden </v>
          </cell>
          <cell r="F85">
            <v>250</v>
          </cell>
          <cell r="G85">
            <v>170</v>
          </cell>
          <cell r="H85">
            <v>200</v>
          </cell>
          <cell r="I85">
            <v>400</v>
          </cell>
          <cell r="J85">
            <v>1000</v>
          </cell>
        </row>
        <row r="86">
          <cell r="B86" t="str">
            <v>SM005</v>
          </cell>
          <cell r="C86" t="str">
            <v>Vrták sds max 30-410</v>
          </cell>
          <cell r="D86">
            <v>1</v>
          </cell>
          <cell r="E86" t="str">
            <v xml:space="preserve">Vrácení kauce  ,Nájem / den  ,Kauce  ,Prodlení (dny navíc)  ,Nájem / půlden </v>
          </cell>
          <cell r="F86">
            <v>250</v>
          </cell>
          <cell r="G86">
            <v>170</v>
          </cell>
          <cell r="H86">
            <v>200</v>
          </cell>
          <cell r="I86">
            <v>400</v>
          </cell>
          <cell r="J86">
            <v>1000</v>
          </cell>
        </row>
        <row r="87">
          <cell r="B87" t="str">
            <v>SM006</v>
          </cell>
          <cell r="C87" t="str">
            <v>Vrták sds max 30-570</v>
          </cell>
          <cell r="D87">
            <v>1</v>
          </cell>
          <cell r="E87" t="str">
            <v xml:space="preserve">Vrácení kauce  ,Nájem / den  ,Kauce  ,Prodlení (dny navíc)  ,Nájem / půlden </v>
          </cell>
          <cell r="F87">
            <v>250</v>
          </cell>
          <cell r="G87">
            <v>170</v>
          </cell>
          <cell r="H87">
            <v>200</v>
          </cell>
          <cell r="I87">
            <v>400</v>
          </cell>
          <cell r="J87">
            <v>2000</v>
          </cell>
        </row>
        <row r="88">
          <cell r="B88" t="str">
            <v>SM007</v>
          </cell>
          <cell r="C88" t="str">
            <v>Vrták sds max 30-940</v>
          </cell>
          <cell r="D88">
            <v>1</v>
          </cell>
          <cell r="E88" t="str">
            <v xml:space="preserve">Vrácení kauce  ,Nájem / dny  ,Kauce  ,Prodlení (dny navíc)  ,Nájem / půlden </v>
          </cell>
          <cell r="F88">
            <v>300</v>
          </cell>
          <cell r="G88">
            <v>180</v>
          </cell>
          <cell r="H88">
            <v>250</v>
          </cell>
          <cell r="I88">
            <v>500</v>
          </cell>
          <cell r="J88">
            <v>2000</v>
          </cell>
        </row>
        <row r="89">
          <cell r="B89" t="str">
            <v>SM008</v>
          </cell>
          <cell r="C89" t="str">
            <v>Vrták sds max 35-570</v>
          </cell>
          <cell r="D89">
            <v>2</v>
          </cell>
          <cell r="E89" t="str">
            <v xml:space="preserve">Vrácení kauce  ,Nájem / dny  ,Kauce  ,Prodlení (dny navíc)  ,Nájem / půlden </v>
          </cell>
          <cell r="F89">
            <v>300</v>
          </cell>
          <cell r="G89">
            <v>180</v>
          </cell>
          <cell r="H89">
            <v>250</v>
          </cell>
          <cell r="I89">
            <v>500</v>
          </cell>
          <cell r="J89">
            <v>2000</v>
          </cell>
        </row>
        <row r="90">
          <cell r="B90" t="str">
            <v>SM009</v>
          </cell>
          <cell r="C90" t="str">
            <v>Vrták sds max 35-940</v>
          </cell>
          <cell r="D90">
            <v>1</v>
          </cell>
          <cell r="E90" t="str">
            <v xml:space="preserve">Nájem / den  ,Kauce  ,Prodlení (dny navíc)  ,Vrácení kauce  ,Nájem / půlden </v>
          </cell>
          <cell r="F90">
            <v>350</v>
          </cell>
          <cell r="G90">
            <v>270</v>
          </cell>
          <cell r="H90">
            <v>300</v>
          </cell>
          <cell r="I90">
            <v>550</v>
          </cell>
          <cell r="J90">
            <v>2000</v>
          </cell>
        </row>
        <row r="91">
          <cell r="B91" t="str">
            <v>SM010</v>
          </cell>
          <cell r="C91" t="str">
            <v>Vrták sds max 40-570</v>
          </cell>
          <cell r="D91">
            <v>1</v>
          </cell>
          <cell r="E91" t="str">
            <v xml:space="preserve">Nájem / den  ,Kauce  ,Prodlení (dny navíc)  ,Vrácení kauce  ,Nájem / půlden </v>
          </cell>
          <cell r="F91">
            <v>350</v>
          </cell>
          <cell r="G91">
            <v>270</v>
          </cell>
          <cell r="H91">
            <v>300</v>
          </cell>
          <cell r="I91">
            <v>550</v>
          </cell>
          <cell r="J91">
            <v>2000</v>
          </cell>
        </row>
        <row r="92">
          <cell r="B92" t="str">
            <v>E97</v>
          </cell>
          <cell r="C92" t="str">
            <v>Vysavač Starmix GS 3078</v>
          </cell>
          <cell r="D92">
            <v>1</v>
          </cell>
          <cell r="E92" t="str">
            <v xml:space="preserve">Nájem / den  ,Prodlení (dny navíc)  ,Kauce  ,Vrácení kauce  ,Nájem / půlden </v>
          </cell>
          <cell r="F92">
            <v>250</v>
          </cell>
          <cell r="G92">
            <v>170</v>
          </cell>
          <cell r="H92">
            <v>200</v>
          </cell>
          <cell r="I92">
            <v>400</v>
          </cell>
          <cell r="J92">
            <v>3000</v>
          </cell>
        </row>
        <row r="93">
          <cell r="B93" t="str">
            <v>E112</v>
          </cell>
          <cell r="C93" t="str">
            <v>Wacker čerpadlo PS2 500</v>
          </cell>
          <cell r="D93">
            <v>0</v>
          </cell>
          <cell r="E93" t="str">
            <v xml:space="preserve">Nájem / den  ,Prodlení (dny navíc)  ,Kauce  ,Vrácení kauce  ,Nájem / půlden </v>
          </cell>
          <cell r="F93">
            <v>600</v>
          </cell>
          <cell r="G93">
            <v>400</v>
          </cell>
          <cell r="H93">
            <v>500</v>
          </cell>
          <cell r="I93">
            <v>900</v>
          </cell>
          <cell r="J93">
            <v>3000</v>
          </cell>
        </row>
        <row r="94">
          <cell r="B94" t="str">
            <v>E113</v>
          </cell>
          <cell r="C94" t="str">
            <v>Wacker čerpadlo PS2 500</v>
          </cell>
          <cell r="D94">
            <v>0</v>
          </cell>
          <cell r="F94">
            <v>600</v>
          </cell>
          <cell r="G94">
            <v>400</v>
          </cell>
          <cell r="H94">
            <v>500</v>
          </cell>
          <cell r="I94">
            <v>900</v>
          </cell>
          <cell r="J94">
            <v>3000</v>
          </cell>
        </row>
        <row r="95">
          <cell r="B95" t="str">
            <v>E11</v>
          </cell>
          <cell r="C95" t="str">
            <v>Eibenstock vrtačka (velká vykružovací) (E11)</v>
          </cell>
          <cell r="D95">
            <v>1</v>
          </cell>
        </row>
        <row r="96">
          <cell r="B96" t="str">
            <v>E58</v>
          </cell>
          <cell r="C96" t="str">
            <v>bruska</v>
          </cell>
          <cell r="D96">
            <v>1</v>
          </cell>
        </row>
        <row r="97">
          <cell r="B97" t="str">
            <v>E59</v>
          </cell>
          <cell r="C97" t="str">
            <v>bruska</v>
          </cell>
          <cell r="D97">
            <v>0</v>
          </cell>
        </row>
        <row r="98">
          <cell r="B98" t="str">
            <v>E34</v>
          </cell>
          <cell r="C98" t="str">
            <v>bruska</v>
          </cell>
          <cell r="D98">
            <v>1</v>
          </cell>
        </row>
        <row r="99">
          <cell r="B99" t="str">
            <v>E35</v>
          </cell>
          <cell r="C99" t="str">
            <v>bruska</v>
          </cell>
          <cell r="D99">
            <v>0</v>
          </cell>
        </row>
        <row r="100">
          <cell r="B100" t="str">
            <v>doplnit číslo</v>
          </cell>
          <cell r="C100" t="str">
            <v>hydraulické kladivo HUPPBREAK40S</v>
          </cell>
          <cell r="D100">
            <v>1</v>
          </cell>
          <cell r="F100">
            <v>1650</v>
          </cell>
          <cell r="G100">
            <v>1155</v>
          </cell>
          <cell r="H100">
            <v>1485</v>
          </cell>
          <cell r="I100">
            <v>2310</v>
          </cell>
          <cell r="J100">
            <v>10000</v>
          </cell>
        </row>
        <row r="101">
          <cell r="C101" t="str">
            <v>válec na trávu</v>
          </cell>
          <cell r="D101">
            <v>0</v>
          </cell>
        </row>
        <row r="102">
          <cell r="B102" t="str">
            <v>nemá číslo</v>
          </cell>
          <cell r="C102" t="str">
            <v>potrubní laser</v>
          </cell>
        </row>
        <row r="103">
          <cell r="C103" t="str">
            <v>řezačka stolní</v>
          </cell>
          <cell r="I103">
            <v>500</v>
          </cell>
        </row>
        <row r="104">
          <cell r="G104">
            <v>420</v>
          </cell>
          <cell r="H104">
            <v>480</v>
          </cell>
          <cell r="I104">
            <v>840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D23A-CDF8-4E50-BE11-7A8F26F72C9B}">
  <sheetPr>
    <pageSetUpPr fitToPage="1"/>
  </sheetPr>
  <dimension ref="A2:N82"/>
  <sheetViews>
    <sheetView tabSelected="1" zoomScale="80" zoomScaleNormal="80" workbookViewId="0">
      <pane xSplit="1" ySplit="3" topLeftCell="B4" activePane="bottomRight" state="frozen"/>
      <selection pane="topRight" activeCell="C1" sqref="C1"/>
      <selection pane="bottomLeft" activeCell="A6" sqref="A6"/>
      <selection pane="bottomRight" activeCell="G18" sqref="G18"/>
    </sheetView>
  </sheetViews>
  <sheetFormatPr defaultRowHeight="15" x14ac:dyDescent="0.25"/>
  <cols>
    <col min="1" max="1" width="15" bestFit="1" customWidth="1"/>
    <col min="2" max="2" width="48.140625" bestFit="1" customWidth="1"/>
    <col min="3" max="3" width="14.5703125" style="1" customWidth="1"/>
    <col min="4" max="4" width="14.5703125" style="2" customWidth="1"/>
    <col min="5" max="5" width="14.5703125" style="1" customWidth="1"/>
    <col min="6" max="6" width="14.5703125" style="2" customWidth="1"/>
    <col min="7" max="7" width="14.5703125" style="1" customWidth="1"/>
    <col min="8" max="8" width="14.5703125" style="2" customWidth="1"/>
    <col min="9" max="11" width="14.5703125" style="1" customWidth="1"/>
    <col min="12" max="14" width="15.5703125" customWidth="1"/>
    <col min="19" max="19" width="11.28515625" customWidth="1"/>
  </cols>
  <sheetData>
    <row r="2" spans="1:14" ht="17.25" x14ac:dyDescent="0.3">
      <c r="A2" s="11" t="s">
        <v>0</v>
      </c>
      <c r="B2" s="11" t="s">
        <v>88</v>
      </c>
      <c r="C2" s="13" t="s">
        <v>156</v>
      </c>
      <c r="D2" s="14"/>
      <c r="E2" s="14"/>
      <c r="F2" s="14"/>
      <c r="G2" s="14"/>
      <c r="H2" s="14"/>
      <c r="I2" s="14"/>
      <c r="J2" s="14"/>
      <c r="K2" s="15"/>
    </row>
    <row r="3" spans="1:14" ht="45" x14ac:dyDescent="0.25">
      <c r="A3" s="12"/>
      <c r="B3" s="12"/>
      <c r="C3" s="9" t="s">
        <v>121</v>
      </c>
      <c r="D3" s="10" t="s">
        <v>124</v>
      </c>
      <c r="E3" s="9" t="s">
        <v>127</v>
      </c>
      <c r="F3" s="10" t="s">
        <v>128</v>
      </c>
      <c r="G3" s="9" t="s">
        <v>122</v>
      </c>
      <c r="H3" s="10" t="s">
        <v>125</v>
      </c>
      <c r="I3" s="9" t="s">
        <v>123</v>
      </c>
      <c r="J3" s="10" t="s">
        <v>126</v>
      </c>
      <c r="K3" s="10" t="s">
        <v>89</v>
      </c>
    </row>
    <row r="4" spans="1:14" x14ac:dyDescent="0.25">
      <c r="A4" s="6" t="s">
        <v>90</v>
      </c>
      <c r="B4" s="6" t="s">
        <v>91</v>
      </c>
      <c r="C4" s="3">
        <v>2715</v>
      </c>
      <c r="D4" s="4">
        <f t="shared" ref="D4:D32" si="0">C4*1.21</f>
        <v>3285.15</v>
      </c>
      <c r="E4" s="3">
        <f t="shared" ref="E4:E11" si="1">C4*0.7</f>
        <v>1900.4999999999998</v>
      </c>
      <c r="F4" s="4">
        <f t="shared" ref="F4:F32" si="2">E4*1.21</f>
        <v>2299.6049999999996</v>
      </c>
      <c r="G4" s="3">
        <f t="shared" ref="G4:G10" si="3">C4*0.8</f>
        <v>2172</v>
      </c>
      <c r="H4" s="4">
        <f t="shared" ref="H4:H32" si="4">G4*1.21</f>
        <v>2628.12</v>
      </c>
      <c r="I4" s="3">
        <f t="shared" ref="I4:I10" si="5">(C4+C4)*0.7</f>
        <v>3800.9999999999995</v>
      </c>
      <c r="J4" s="4">
        <f t="shared" ref="J4:J21" si="6">I4*1.21</f>
        <v>4599.2099999999991</v>
      </c>
      <c r="K4" s="3">
        <f>VLOOKUP(A4,'[1]pro zakázky a veřejnost'!$B:$J,9,0)</f>
        <v>10000</v>
      </c>
      <c r="N4" s="1"/>
    </row>
    <row r="5" spans="1:14" x14ac:dyDescent="0.25">
      <c r="A5" s="6" t="s">
        <v>129</v>
      </c>
      <c r="B5" s="6" t="s">
        <v>130</v>
      </c>
      <c r="C5" s="3">
        <v>2000</v>
      </c>
      <c r="D5" s="4">
        <f t="shared" si="0"/>
        <v>2420</v>
      </c>
      <c r="E5" s="3">
        <f t="shared" si="1"/>
        <v>1400</v>
      </c>
      <c r="F5" s="4">
        <f t="shared" si="2"/>
        <v>1694</v>
      </c>
      <c r="G5" s="3">
        <f t="shared" si="3"/>
        <v>1600</v>
      </c>
      <c r="H5" s="4">
        <f t="shared" si="4"/>
        <v>1936</v>
      </c>
      <c r="I5" s="3">
        <f t="shared" si="5"/>
        <v>2800</v>
      </c>
      <c r="J5" s="4">
        <f t="shared" si="6"/>
        <v>3388</v>
      </c>
      <c r="K5" s="3">
        <f>VLOOKUP(A5,'[1]pro zakázky a veřejnost'!$B:$J,9,0)</f>
        <v>10000</v>
      </c>
    </row>
    <row r="6" spans="1:14" x14ac:dyDescent="0.25">
      <c r="A6" s="6" t="s">
        <v>131</v>
      </c>
      <c r="B6" s="6" t="s">
        <v>132</v>
      </c>
      <c r="C6" s="3">
        <v>2800</v>
      </c>
      <c r="D6" s="4">
        <f t="shared" si="0"/>
        <v>3388</v>
      </c>
      <c r="E6" s="3">
        <f t="shared" si="1"/>
        <v>1959.9999999999998</v>
      </c>
      <c r="F6" s="4">
        <f t="shared" si="2"/>
        <v>2371.5999999999995</v>
      </c>
      <c r="G6" s="3">
        <f t="shared" si="3"/>
        <v>2240</v>
      </c>
      <c r="H6" s="4">
        <f t="shared" si="4"/>
        <v>2710.4</v>
      </c>
      <c r="I6" s="3">
        <f t="shared" si="5"/>
        <v>3919.9999999999995</v>
      </c>
      <c r="J6" s="4">
        <f t="shared" si="6"/>
        <v>4743.1999999999989</v>
      </c>
      <c r="K6" s="3">
        <f>VLOOKUP(A6,'[1]pro zakázky a veřejnost'!$B:$J,9,0)</f>
        <v>10000</v>
      </c>
    </row>
    <row r="7" spans="1:14" x14ac:dyDescent="0.25">
      <c r="A7" s="6" t="s">
        <v>138</v>
      </c>
      <c r="B7" s="6" t="s">
        <v>137</v>
      </c>
      <c r="C7" s="3">
        <v>2800</v>
      </c>
      <c r="D7" s="4">
        <f t="shared" si="0"/>
        <v>3388</v>
      </c>
      <c r="E7" s="3">
        <f t="shared" si="1"/>
        <v>1959.9999999999998</v>
      </c>
      <c r="F7" s="4">
        <f t="shared" si="2"/>
        <v>2371.5999999999995</v>
      </c>
      <c r="G7" s="3">
        <f t="shared" si="3"/>
        <v>2240</v>
      </c>
      <c r="H7" s="4">
        <f t="shared" si="4"/>
        <v>2710.4</v>
      </c>
      <c r="I7" s="3">
        <f t="shared" si="5"/>
        <v>3919.9999999999995</v>
      </c>
      <c r="J7" s="4">
        <f t="shared" si="6"/>
        <v>4743.1999999999989</v>
      </c>
      <c r="K7" s="3">
        <v>10000</v>
      </c>
    </row>
    <row r="8" spans="1:14" x14ac:dyDescent="0.25">
      <c r="A8" s="6" t="s">
        <v>133</v>
      </c>
      <c r="B8" s="6" t="s">
        <v>134</v>
      </c>
      <c r="C8" s="3">
        <v>4300</v>
      </c>
      <c r="D8" s="4">
        <f t="shared" si="0"/>
        <v>5203</v>
      </c>
      <c r="E8" s="3">
        <f t="shared" si="1"/>
        <v>3010</v>
      </c>
      <c r="F8" s="4">
        <f t="shared" si="2"/>
        <v>3642.1</v>
      </c>
      <c r="G8" s="3">
        <f t="shared" si="3"/>
        <v>3440</v>
      </c>
      <c r="H8" s="4">
        <f t="shared" si="4"/>
        <v>4162.3999999999996</v>
      </c>
      <c r="I8" s="3">
        <f t="shared" si="5"/>
        <v>6020</v>
      </c>
      <c r="J8" s="4">
        <f t="shared" si="6"/>
        <v>7284.2</v>
      </c>
      <c r="K8" s="3">
        <f>VLOOKUP(A8,'[1]pro zakázky a veřejnost'!$B:$J,9,0)</f>
        <v>10000</v>
      </c>
    </row>
    <row r="9" spans="1:14" x14ac:dyDescent="0.25">
      <c r="A9" s="6" t="s">
        <v>136</v>
      </c>
      <c r="B9" s="6" t="s">
        <v>135</v>
      </c>
      <c r="C9" s="3">
        <v>4500</v>
      </c>
      <c r="D9" s="4">
        <f t="shared" si="0"/>
        <v>5445</v>
      </c>
      <c r="E9" s="3">
        <f t="shared" si="1"/>
        <v>3150</v>
      </c>
      <c r="F9" s="4">
        <f t="shared" si="2"/>
        <v>3811.5</v>
      </c>
      <c r="G9" s="3">
        <f t="shared" si="3"/>
        <v>3600</v>
      </c>
      <c r="H9" s="4">
        <f t="shared" si="4"/>
        <v>4356</v>
      </c>
      <c r="I9" s="3">
        <f t="shared" si="5"/>
        <v>6300</v>
      </c>
      <c r="J9" s="4">
        <f t="shared" si="6"/>
        <v>7623</v>
      </c>
      <c r="K9" s="3">
        <v>10000</v>
      </c>
    </row>
    <row r="10" spans="1:14" x14ac:dyDescent="0.25">
      <c r="A10" s="6" t="s">
        <v>92</v>
      </c>
      <c r="B10" s="6" t="s">
        <v>93</v>
      </c>
      <c r="C10" s="3">
        <v>1800</v>
      </c>
      <c r="D10" s="4">
        <f t="shared" si="0"/>
        <v>2178</v>
      </c>
      <c r="E10" s="3">
        <f t="shared" si="1"/>
        <v>1260</v>
      </c>
      <c r="F10" s="4">
        <f t="shared" si="2"/>
        <v>1524.6</v>
      </c>
      <c r="G10" s="3">
        <f t="shared" si="3"/>
        <v>1440</v>
      </c>
      <c r="H10" s="4">
        <f t="shared" si="4"/>
        <v>1742.3999999999999</v>
      </c>
      <c r="I10" s="3">
        <f t="shared" si="5"/>
        <v>2520</v>
      </c>
      <c r="J10" s="4">
        <f t="shared" si="6"/>
        <v>3049.2</v>
      </c>
      <c r="K10" s="3">
        <f>VLOOKUP(A10,'[1]pro zakázky a veřejnost'!$B:$J,9,0)</f>
        <v>10000</v>
      </c>
    </row>
    <row r="11" spans="1:14" x14ac:dyDescent="0.25">
      <c r="A11" s="6" t="s">
        <v>145</v>
      </c>
      <c r="B11" s="6" t="s">
        <v>146</v>
      </c>
      <c r="C11" s="3">
        <v>2600</v>
      </c>
      <c r="D11" s="4">
        <f t="shared" si="0"/>
        <v>3146</v>
      </c>
      <c r="E11" s="3">
        <f t="shared" si="1"/>
        <v>1819.9999999999998</v>
      </c>
      <c r="F11" s="4">
        <f t="shared" si="2"/>
        <v>2202.1999999999998</v>
      </c>
      <c r="G11" s="3">
        <f>C11*0.8</f>
        <v>2080</v>
      </c>
      <c r="H11" s="4">
        <f t="shared" si="4"/>
        <v>2516.7999999999997</v>
      </c>
      <c r="I11" s="3">
        <f>(C11+C11)*0.7</f>
        <v>3639.9999999999995</v>
      </c>
      <c r="J11" s="4">
        <f t="shared" si="6"/>
        <v>4404.3999999999996</v>
      </c>
      <c r="K11" s="3">
        <f>VLOOKUP(A11,'[1]pro zakázky a veřejnost'!$B:$J,9,0)</f>
        <v>10000</v>
      </c>
    </row>
    <row r="12" spans="1:14" x14ac:dyDescent="0.25">
      <c r="A12" s="6" t="s">
        <v>114</v>
      </c>
      <c r="B12" s="6" t="s">
        <v>115</v>
      </c>
      <c r="C12" s="5">
        <v>2950</v>
      </c>
      <c r="D12" s="4">
        <f t="shared" si="0"/>
        <v>3569.5</v>
      </c>
      <c r="E12" s="3">
        <f t="shared" ref="E12:E39" si="7">C12*0.7</f>
        <v>2065</v>
      </c>
      <c r="F12" s="4">
        <f t="shared" si="2"/>
        <v>2498.65</v>
      </c>
      <c r="G12" s="5">
        <f>C12*0.8</f>
        <v>2360</v>
      </c>
      <c r="H12" s="4">
        <f t="shared" si="4"/>
        <v>2855.6</v>
      </c>
      <c r="I12" s="3">
        <f>(C12+C12)*0.7</f>
        <v>4130</v>
      </c>
      <c r="J12" s="4">
        <f t="shared" si="6"/>
        <v>4997.3</v>
      </c>
      <c r="K12" s="3">
        <f>VLOOKUP(A12,'[1]pro zakázky a veřejnost'!$B:$J,9,0)</f>
        <v>10000</v>
      </c>
    </row>
    <row r="13" spans="1:14" x14ac:dyDescent="0.25">
      <c r="A13" s="6" t="s">
        <v>155</v>
      </c>
      <c r="B13" s="6" t="s">
        <v>154</v>
      </c>
      <c r="C13" s="5">
        <v>3200</v>
      </c>
      <c r="D13" s="4">
        <f t="shared" si="0"/>
        <v>3872</v>
      </c>
      <c r="E13" s="3">
        <f>C13*0.7</f>
        <v>2240</v>
      </c>
      <c r="F13" s="4">
        <f>E13*1.21</f>
        <v>2710.4</v>
      </c>
      <c r="G13" s="5">
        <f>C13*0.8</f>
        <v>2560</v>
      </c>
      <c r="H13" s="4">
        <f>G13*1.21</f>
        <v>3097.6</v>
      </c>
      <c r="I13" s="3">
        <f>(C13+C13)*0.7</f>
        <v>4480</v>
      </c>
      <c r="J13" s="4">
        <f t="shared" si="6"/>
        <v>5420.8</v>
      </c>
      <c r="K13" s="3">
        <v>10000</v>
      </c>
    </row>
    <row r="14" spans="1:14" x14ac:dyDescent="0.25">
      <c r="A14" s="6" t="s">
        <v>1</v>
      </c>
      <c r="B14" s="6" t="s">
        <v>2</v>
      </c>
      <c r="C14" s="3">
        <v>555</v>
      </c>
      <c r="D14" s="4">
        <f t="shared" ref="D14" si="8">C14*1.21</f>
        <v>671.55</v>
      </c>
      <c r="E14" s="3">
        <f t="shared" ref="E14" si="9">C14*0.7</f>
        <v>388.5</v>
      </c>
      <c r="F14" s="4">
        <f t="shared" ref="F14" si="10">E14*1.21</f>
        <v>470.08499999999998</v>
      </c>
      <c r="G14" s="3">
        <f t="shared" ref="G14" si="11">C14*0.8</f>
        <v>444</v>
      </c>
      <c r="H14" s="4">
        <f t="shared" ref="H14" si="12">G14*1.21</f>
        <v>537.24</v>
      </c>
      <c r="I14" s="3">
        <f t="shared" ref="I14" si="13">(C14+C14)*0.7</f>
        <v>777</v>
      </c>
      <c r="J14" s="4">
        <f t="shared" si="6"/>
        <v>940.17</v>
      </c>
      <c r="K14" s="3">
        <f>VLOOKUP(A14,'[1]pro zakázky a veřejnost'!$B:$J,9,0)</f>
        <v>5000</v>
      </c>
    </row>
    <row r="15" spans="1:14" x14ac:dyDescent="0.25">
      <c r="A15" s="6" t="s">
        <v>3</v>
      </c>
      <c r="B15" s="6" t="s">
        <v>4</v>
      </c>
      <c r="C15" s="3">
        <v>555</v>
      </c>
      <c r="D15" s="4">
        <f t="shared" si="0"/>
        <v>671.55</v>
      </c>
      <c r="E15" s="3">
        <f t="shared" si="7"/>
        <v>388.5</v>
      </c>
      <c r="F15" s="4">
        <f t="shared" si="2"/>
        <v>470.08499999999998</v>
      </c>
      <c r="G15" s="3">
        <f t="shared" ref="G15:G21" si="14">C15*0.8</f>
        <v>444</v>
      </c>
      <c r="H15" s="4">
        <f t="shared" si="4"/>
        <v>537.24</v>
      </c>
      <c r="I15" s="3">
        <f>(C15+C15)*0.7</f>
        <v>777</v>
      </c>
      <c r="J15" s="4">
        <f t="shared" si="6"/>
        <v>940.17</v>
      </c>
      <c r="K15" s="3">
        <f>VLOOKUP(A15,'[1]pro zakázky a veřejnost'!$B:$J,9,0)</f>
        <v>5000</v>
      </c>
    </row>
    <row r="16" spans="1:14" x14ac:dyDescent="0.25">
      <c r="A16" s="6" t="s">
        <v>5</v>
      </c>
      <c r="B16" s="6" t="s">
        <v>6</v>
      </c>
      <c r="C16" s="3">
        <v>485</v>
      </c>
      <c r="D16" s="4">
        <f t="shared" si="0"/>
        <v>586.85</v>
      </c>
      <c r="E16" s="3">
        <f t="shared" si="7"/>
        <v>339.5</v>
      </c>
      <c r="F16" s="4">
        <f t="shared" si="2"/>
        <v>410.79500000000002</v>
      </c>
      <c r="G16" s="3">
        <f t="shared" si="14"/>
        <v>388</v>
      </c>
      <c r="H16" s="4">
        <f t="shared" si="4"/>
        <v>469.47999999999996</v>
      </c>
      <c r="I16" s="3">
        <f>(C16+C16)*0.7</f>
        <v>679</v>
      </c>
      <c r="J16" s="4">
        <f t="shared" si="6"/>
        <v>821.59</v>
      </c>
      <c r="K16" s="3">
        <f>VLOOKUP(A16,'[1]pro zakázky a veřejnost'!$B:$J,9,0)</f>
        <v>5000</v>
      </c>
    </row>
    <row r="17" spans="1:11" x14ac:dyDescent="0.25">
      <c r="A17" s="6" t="s">
        <v>7</v>
      </c>
      <c r="B17" s="6" t="s">
        <v>6</v>
      </c>
      <c r="C17" s="3">
        <v>485</v>
      </c>
      <c r="D17" s="4">
        <f t="shared" ref="D17:D19" si="15">C17*1.21</f>
        <v>586.85</v>
      </c>
      <c r="E17" s="3">
        <f t="shared" ref="E17:E19" si="16">C17*0.7</f>
        <v>339.5</v>
      </c>
      <c r="F17" s="4">
        <f t="shared" ref="F17:F19" si="17">E17*1.21</f>
        <v>410.79500000000002</v>
      </c>
      <c r="G17" s="3">
        <f t="shared" ref="G17:G19" si="18">C17*0.8</f>
        <v>388</v>
      </c>
      <c r="H17" s="4">
        <f t="shared" ref="H17:H19" si="19">G17*1.21</f>
        <v>469.47999999999996</v>
      </c>
      <c r="I17" s="3">
        <f t="shared" ref="I17:I19" si="20">(C17+C17)*0.7</f>
        <v>679</v>
      </c>
      <c r="J17" s="4">
        <f t="shared" si="6"/>
        <v>821.59</v>
      </c>
      <c r="K17" s="3">
        <f>VLOOKUP(A17,'[1]pro zakázky a veřejnost'!$B:$J,9,0)</f>
        <v>5000</v>
      </c>
    </row>
    <row r="18" spans="1:11" x14ac:dyDescent="0.25">
      <c r="A18" s="6" t="s">
        <v>8</v>
      </c>
      <c r="B18" s="6" t="s">
        <v>6</v>
      </c>
      <c r="C18" s="3">
        <v>485</v>
      </c>
      <c r="D18" s="4">
        <f t="shared" si="15"/>
        <v>586.85</v>
      </c>
      <c r="E18" s="3">
        <f t="shared" si="16"/>
        <v>339.5</v>
      </c>
      <c r="F18" s="4">
        <f t="shared" si="17"/>
        <v>410.79500000000002</v>
      </c>
      <c r="G18" s="3">
        <f t="shared" si="18"/>
        <v>388</v>
      </c>
      <c r="H18" s="4">
        <f t="shared" si="19"/>
        <v>469.47999999999996</v>
      </c>
      <c r="I18" s="3">
        <f t="shared" si="20"/>
        <v>679</v>
      </c>
      <c r="J18" s="4">
        <f t="shared" si="6"/>
        <v>821.59</v>
      </c>
      <c r="K18" s="3">
        <f>VLOOKUP(A18,'[1]pro zakázky a veřejnost'!$B:$J,9,0)</f>
        <v>5000</v>
      </c>
    </row>
    <row r="19" spans="1:11" x14ac:dyDescent="0.25">
      <c r="A19" s="6" t="s">
        <v>153</v>
      </c>
      <c r="B19" s="6" t="s">
        <v>152</v>
      </c>
      <c r="C19" s="3">
        <v>690</v>
      </c>
      <c r="D19" s="4">
        <f t="shared" si="15"/>
        <v>834.9</v>
      </c>
      <c r="E19" s="3">
        <f t="shared" si="16"/>
        <v>482.99999999999994</v>
      </c>
      <c r="F19" s="4">
        <f t="shared" si="17"/>
        <v>584.42999999999995</v>
      </c>
      <c r="G19" s="3">
        <f t="shared" si="18"/>
        <v>552</v>
      </c>
      <c r="H19" s="4">
        <f t="shared" si="19"/>
        <v>667.92</v>
      </c>
      <c r="I19" s="3">
        <f t="shared" si="20"/>
        <v>965.99999999999989</v>
      </c>
      <c r="J19" s="4">
        <f t="shared" si="6"/>
        <v>1168.8599999999999</v>
      </c>
      <c r="K19" s="3">
        <v>5000</v>
      </c>
    </row>
    <row r="20" spans="1:11" x14ac:dyDescent="0.25">
      <c r="A20" s="6" t="s">
        <v>143</v>
      </c>
      <c r="B20" s="6" t="s">
        <v>144</v>
      </c>
      <c r="C20" s="3">
        <v>1650</v>
      </c>
      <c r="D20" s="4">
        <f t="shared" si="0"/>
        <v>1996.5</v>
      </c>
      <c r="E20" s="3">
        <f t="shared" si="7"/>
        <v>1155</v>
      </c>
      <c r="F20" s="4">
        <f t="shared" si="2"/>
        <v>1397.55</v>
      </c>
      <c r="G20" s="3">
        <f t="shared" si="14"/>
        <v>1320</v>
      </c>
      <c r="H20" s="4">
        <f t="shared" si="4"/>
        <v>1597.2</v>
      </c>
      <c r="I20" s="3">
        <f t="shared" ref="I20:I21" si="21">(C20+C20)*0.7</f>
        <v>2310</v>
      </c>
      <c r="J20" s="4">
        <f t="shared" si="6"/>
        <v>2795.1</v>
      </c>
      <c r="K20" s="3">
        <v>10000</v>
      </c>
    </row>
    <row r="21" spans="1:11" x14ac:dyDescent="0.25">
      <c r="A21" s="6" t="s">
        <v>9</v>
      </c>
      <c r="B21" s="6" t="s">
        <v>10</v>
      </c>
      <c r="C21" s="3">
        <v>750</v>
      </c>
      <c r="D21" s="4">
        <f t="shared" si="0"/>
        <v>907.5</v>
      </c>
      <c r="E21" s="3">
        <f t="shared" si="7"/>
        <v>525</v>
      </c>
      <c r="F21" s="4">
        <f t="shared" si="2"/>
        <v>635.25</v>
      </c>
      <c r="G21" s="3">
        <f t="shared" si="14"/>
        <v>600</v>
      </c>
      <c r="H21" s="4">
        <f t="shared" si="4"/>
        <v>726</v>
      </c>
      <c r="I21" s="3">
        <f t="shared" si="21"/>
        <v>1050</v>
      </c>
      <c r="J21" s="4">
        <f t="shared" si="6"/>
        <v>1270.5</v>
      </c>
      <c r="K21" s="3">
        <f>VLOOKUP(A21,'[1]pro zakázky a veřejnost'!$B:$J,9,0)</f>
        <v>3000</v>
      </c>
    </row>
    <row r="22" spans="1:11" x14ac:dyDescent="0.25">
      <c r="A22" s="6" t="s">
        <v>11</v>
      </c>
      <c r="B22" s="6" t="s">
        <v>12</v>
      </c>
      <c r="C22" s="3">
        <v>430</v>
      </c>
      <c r="D22" s="4">
        <f t="shared" si="0"/>
        <v>520.29999999999995</v>
      </c>
      <c r="E22" s="3">
        <f t="shared" si="7"/>
        <v>301</v>
      </c>
      <c r="F22" s="4">
        <f t="shared" si="2"/>
        <v>364.21</v>
      </c>
      <c r="G22" s="3">
        <f>C22*0.8</f>
        <v>344</v>
      </c>
      <c r="H22" s="4">
        <f t="shared" si="4"/>
        <v>416.24</v>
      </c>
      <c r="I22" s="3">
        <f>(C22+C22)*0.7</f>
        <v>602</v>
      </c>
      <c r="J22" s="4">
        <f>I22*1.21</f>
        <v>728.42</v>
      </c>
      <c r="K22" s="3">
        <f>VLOOKUP(A22,'[1]pro zakázky a veřejnost'!$B:$J,9,0)</f>
        <v>3000</v>
      </c>
    </row>
    <row r="23" spans="1:11" x14ac:dyDescent="0.25">
      <c r="A23" s="6" t="s">
        <v>13</v>
      </c>
      <c r="B23" s="6" t="s">
        <v>14</v>
      </c>
      <c r="C23" s="3">
        <v>360</v>
      </c>
      <c r="D23" s="4">
        <f t="shared" si="0"/>
        <v>435.59999999999997</v>
      </c>
      <c r="E23" s="3">
        <f t="shared" si="7"/>
        <v>251.99999999999997</v>
      </c>
      <c r="F23" s="4">
        <f t="shared" si="2"/>
        <v>304.91999999999996</v>
      </c>
      <c r="G23" s="3">
        <f>C23*0.8</f>
        <v>288</v>
      </c>
      <c r="H23" s="4">
        <f t="shared" si="4"/>
        <v>348.48</v>
      </c>
      <c r="I23" s="3">
        <f>(C23+C23)*0.7</f>
        <v>503.99999999999994</v>
      </c>
      <c r="J23" s="4">
        <f t="shared" ref="J23:J28" si="22">I23*1.21</f>
        <v>609.83999999999992</v>
      </c>
      <c r="K23" s="3">
        <f>VLOOKUP(A23,'[1]pro zakázky a veřejnost'!$B:$J,9,0)</f>
        <v>5000</v>
      </c>
    </row>
    <row r="24" spans="1:11" x14ac:dyDescent="0.25">
      <c r="A24" s="6" t="s">
        <v>15</v>
      </c>
      <c r="B24" s="6" t="s">
        <v>16</v>
      </c>
      <c r="C24" s="3">
        <v>430</v>
      </c>
      <c r="D24" s="4">
        <f t="shared" si="0"/>
        <v>520.29999999999995</v>
      </c>
      <c r="E24" s="3">
        <f t="shared" si="7"/>
        <v>301</v>
      </c>
      <c r="F24" s="4">
        <f t="shared" si="2"/>
        <v>364.21</v>
      </c>
      <c r="G24" s="3">
        <f>C24*0.8</f>
        <v>344</v>
      </c>
      <c r="H24" s="4">
        <f t="shared" si="4"/>
        <v>416.24</v>
      </c>
      <c r="I24" s="3">
        <f>(C24+C24)*0.7</f>
        <v>602</v>
      </c>
      <c r="J24" s="4">
        <f t="shared" si="22"/>
        <v>728.42</v>
      </c>
      <c r="K24" s="3">
        <f>VLOOKUP(A24,'[1]pro zakázky a veřejnost'!$B:$J,9,0)</f>
        <v>3000</v>
      </c>
    </row>
    <row r="25" spans="1:11" x14ac:dyDescent="0.25">
      <c r="A25" s="6" t="s">
        <v>17</v>
      </c>
      <c r="B25" s="6" t="s">
        <v>18</v>
      </c>
      <c r="C25" s="3">
        <v>199</v>
      </c>
      <c r="D25" s="4">
        <f t="shared" si="0"/>
        <v>240.79</v>
      </c>
      <c r="E25" s="3">
        <f t="shared" si="7"/>
        <v>139.29999999999998</v>
      </c>
      <c r="F25" s="4">
        <f t="shared" si="2"/>
        <v>168.55299999999997</v>
      </c>
      <c r="G25" s="3">
        <f>C25*0.8</f>
        <v>159.20000000000002</v>
      </c>
      <c r="H25" s="4">
        <f>G25*1.21</f>
        <v>192.63200000000001</v>
      </c>
      <c r="I25" s="3">
        <f>(C25+C25)*0.7</f>
        <v>278.59999999999997</v>
      </c>
      <c r="J25" s="4">
        <f t="shared" si="22"/>
        <v>337.10599999999994</v>
      </c>
      <c r="K25" s="3">
        <f>VLOOKUP(A25,'[1]pro zakázky a veřejnost'!$B:$J,9,0)</f>
        <v>2000</v>
      </c>
    </row>
    <row r="26" spans="1:11" x14ac:dyDescent="0.25">
      <c r="A26" s="6" t="s">
        <v>19</v>
      </c>
      <c r="B26" s="6" t="s">
        <v>18</v>
      </c>
      <c r="C26" s="3">
        <v>199</v>
      </c>
      <c r="D26" s="4">
        <f t="shared" si="0"/>
        <v>240.79</v>
      </c>
      <c r="E26" s="3">
        <f t="shared" si="7"/>
        <v>139.29999999999998</v>
      </c>
      <c r="F26" s="4">
        <f t="shared" si="2"/>
        <v>168.55299999999997</v>
      </c>
      <c r="G26" s="3">
        <f t="shared" ref="G26:G27" si="23">C26*0.8</f>
        <v>159.20000000000002</v>
      </c>
      <c r="H26" s="4">
        <f t="shared" ref="H26:H27" si="24">G26*1.21</f>
        <v>192.63200000000001</v>
      </c>
      <c r="I26" s="3">
        <f>(C26+C26)*0.7</f>
        <v>278.59999999999997</v>
      </c>
      <c r="J26" s="4">
        <f t="shared" si="22"/>
        <v>337.10599999999994</v>
      </c>
      <c r="K26" s="3">
        <f>VLOOKUP(A26,'[1]pro zakázky a veřejnost'!$B:$J,9,0)</f>
        <v>2000</v>
      </c>
    </row>
    <row r="27" spans="1:11" x14ac:dyDescent="0.25">
      <c r="A27" s="6" t="s">
        <v>20</v>
      </c>
      <c r="B27" s="6" t="s">
        <v>21</v>
      </c>
      <c r="C27" s="3">
        <v>199</v>
      </c>
      <c r="D27" s="4">
        <f t="shared" si="0"/>
        <v>240.79</v>
      </c>
      <c r="E27" s="3">
        <f t="shared" si="7"/>
        <v>139.29999999999998</v>
      </c>
      <c r="F27" s="4">
        <f t="shared" si="2"/>
        <v>168.55299999999997</v>
      </c>
      <c r="G27" s="3">
        <f t="shared" si="23"/>
        <v>159.20000000000002</v>
      </c>
      <c r="H27" s="4">
        <f t="shared" si="24"/>
        <v>192.63200000000001</v>
      </c>
      <c r="I27" s="3">
        <f>(C27+C27)*0.7</f>
        <v>278.59999999999997</v>
      </c>
      <c r="J27" s="4">
        <f t="shared" si="22"/>
        <v>337.10599999999994</v>
      </c>
      <c r="K27" s="3">
        <f>VLOOKUP(A27,'[1]pro zakázky a veřejnost'!$B:$J,9,0)</f>
        <v>2000</v>
      </c>
    </row>
    <row r="28" spans="1:11" x14ac:dyDescent="0.25">
      <c r="A28" s="6" t="s">
        <v>22</v>
      </c>
      <c r="B28" s="6" t="s">
        <v>23</v>
      </c>
      <c r="C28" s="3">
        <v>500</v>
      </c>
      <c r="D28" s="4">
        <f t="shared" si="0"/>
        <v>605</v>
      </c>
      <c r="E28" s="3">
        <f t="shared" si="7"/>
        <v>350</v>
      </c>
      <c r="F28" s="4">
        <f t="shared" si="2"/>
        <v>423.5</v>
      </c>
      <c r="G28" s="3">
        <f>C28*0.8</f>
        <v>400</v>
      </c>
      <c r="H28" s="4">
        <f t="shared" si="4"/>
        <v>484</v>
      </c>
      <c r="I28" s="3">
        <f t="shared" ref="I28:I49" si="25">(C28+C28)*0.7</f>
        <v>700</v>
      </c>
      <c r="J28" s="4">
        <f t="shared" si="22"/>
        <v>847</v>
      </c>
      <c r="K28" s="3">
        <f>VLOOKUP(A28,'[1]pro zakázky a veřejnost'!$B:$J,9,0)</f>
        <v>3000</v>
      </c>
    </row>
    <row r="29" spans="1:11" x14ac:dyDescent="0.25">
      <c r="A29" s="6" t="s">
        <v>24</v>
      </c>
      <c r="B29" s="6" t="s">
        <v>25</v>
      </c>
      <c r="C29" s="3">
        <v>289</v>
      </c>
      <c r="D29" s="4">
        <f t="shared" si="0"/>
        <v>349.69</v>
      </c>
      <c r="E29" s="3">
        <f t="shared" si="7"/>
        <v>202.29999999999998</v>
      </c>
      <c r="F29" s="4">
        <f t="shared" si="2"/>
        <v>244.78299999999996</v>
      </c>
      <c r="G29" s="3">
        <f>C29*0.8</f>
        <v>231.20000000000002</v>
      </c>
      <c r="H29" s="4">
        <f t="shared" si="4"/>
        <v>279.75200000000001</v>
      </c>
      <c r="I29" s="3">
        <f t="shared" si="25"/>
        <v>404.59999999999997</v>
      </c>
      <c r="J29" s="4">
        <f t="shared" ref="J29:J36" si="26">I29*1.21</f>
        <v>489.56599999999992</v>
      </c>
      <c r="K29" s="3">
        <f>VLOOKUP(A29,'[1]pro zakázky a veřejnost'!$B:$J,9,0)</f>
        <v>3000</v>
      </c>
    </row>
    <row r="30" spans="1:11" x14ac:dyDescent="0.25">
      <c r="A30" s="6" t="s">
        <v>26</v>
      </c>
      <c r="B30" s="6" t="s">
        <v>120</v>
      </c>
      <c r="C30" s="3">
        <v>289</v>
      </c>
      <c r="D30" s="4">
        <f t="shared" si="0"/>
        <v>349.69</v>
      </c>
      <c r="E30" s="3">
        <f t="shared" si="7"/>
        <v>202.29999999999998</v>
      </c>
      <c r="F30" s="4">
        <f t="shared" si="2"/>
        <v>244.78299999999996</v>
      </c>
      <c r="G30" s="3">
        <f>C30*0.8</f>
        <v>231.20000000000002</v>
      </c>
      <c r="H30" s="4">
        <f t="shared" si="4"/>
        <v>279.75200000000001</v>
      </c>
      <c r="I30" s="3">
        <f>(C30+C30)*0.7</f>
        <v>404.59999999999997</v>
      </c>
      <c r="J30" s="4">
        <f t="shared" si="26"/>
        <v>489.56599999999992</v>
      </c>
      <c r="K30" s="3">
        <f>VLOOKUP(A30,'[1]pro zakázky a veřejnost'!$B:$J,9,0)</f>
        <v>3000</v>
      </c>
    </row>
    <row r="31" spans="1:11" x14ac:dyDescent="0.25">
      <c r="A31" s="6" t="s">
        <v>27</v>
      </c>
      <c r="B31" s="6" t="s">
        <v>28</v>
      </c>
      <c r="C31" s="3">
        <v>413</v>
      </c>
      <c r="D31" s="4">
        <f t="shared" si="0"/>
        <v>499.72999999999996</v>
      </c>
      <c r="E31" s="3">
        <f t="shared" si="7"/>
        <v>289.09999999999997</v>
      </c>
      <c r="F31" s="4">
        <f t="shared" si="2"/>
        <v>349.81099999999992</v>
      </c>
      <c r="G31" s="3">
        <f t="shared" ref="G31:G34" si="27">C31*0.8</f>
        <v>330.40000000000003</v>
      </c>
      <c r="H31" s="4">
        <f t="shared" si="4"/>
        <v>399.78400000000005</v>
      </c>
      <c r="I31" s="3">
        <f t="shared" si="25"/>
        <v>578.19999999999993</v>
      </c>
      <c r="J31" s="4">
        <f t="shared" si="26"/>
        <v>699.62199999999984</v>
      </c>
      <c r="K31" s="3">
        <f>VLOOKUP(A31,'[1]pro zakázky a veřejnost'!$B:$J,9,0)</f>
        <v>5000</v>
      </c>
    </row>
    <row r="32" spans="1:11" x14ac:dyDescent="0.25">
      <c r="A32" s="6" t="s">
        <v>141</v>
      </c>
      <c r="B32" s="6" t="s">
        <v>142</v>
      </c>
      <c r="C32" s="3">
        <v>2350</v>
      </c>
      <c r="D32" s="4">
        <f t="shared" si="0"/>
        <v>2843.5</v>
      </c>
      <c r="E32" s="3">
        <f t="shared" si="7"/>
        <v>1645</v>
      </c>
      <c r="F32" s="4">
        <f t="shared" si="2"/>
        <v>1990.45</v>
      </c>
      <c r="G32" s="3">
        <f t="shared" si="27"/>
        <v>1880</v>
      </c>
      <c r="H32" s="4">
        <f t="shared" si="4"/>
        <v>2274.7999999999997</v>
      </c>
      <c r="I32" s="3">
        <f t="shared" si="25"/>
        <v>3290</v>
      </c>
      <c r="J32" s="4">
        <f t="shared" si="26"/>
        <v>3980.9</v>
      </c>
      <c r="K32" s="3">
        <v>10000</v>
      </c>
    </row>
    <row r="33" spans="1:12" x14ac:dyDescent="0.25">
      <c r="A33" s="6" t="s">
        <v>29</v>
      </c>
      <c r="B33" s="6" t="s">
        <v>148</v>
      </c>
      <c r="C33" s="3">
        <v>500</v>
      </c>
      <c r="D33" s="4">
        <f t="shared" ref="D33:D58" si="28">C33*1.21</f>
        <v>605</v>
      </c>
      <c r="E33" s="3">
        <f t="shared" si="7"/>
        <v>350</v>
      </c>
      <c r="F33" s="4">
        <f t="shared" ref="F33:F58" si="29">E33*1.21</f>
        <v>423.5</v>
      </c>
      <c r="G33" s="3">
        <f t="shared" si="27"/>
        <v>400</v>
      </c>
      <c r="H33" s="4">
        <f t="shared" ref="H33:H58" si="30">G33*1.21</f>
        <v>484</v>
      </c>
      <c r="I33" s="3">
        <f t="shared" si="25"/>
        <v>700</v>
      </c>
      <c r="J33" s="4">
        <f t="shared" si="26"/>
        <v>847</v>
      </c>
      <c r="K33" s="3">
        <f>VLOOKUP(A33,'[1]pro zakázky a veřejnost'!$B:$J,9,0)</f>
        <v>3000</v>
      </c>
    </row>
    <row r="34" spans="1:12" x14ac:dyDescent="0.25">
      <c r="A34" s="6" t="s">
        <v>116</v>
      </c>
      <c r="B34" s="6" t="s">
        <v>117</v>
      </c>
      <c r="C34" s="5">
        <v>413</v>
      </c>
      <c r="D34" s="4">
        <f t="shared" si="28"/>
        <v>499.72999999999996</v>
      </c>
      <c r="E34" s="3">
        <f t="shared" si="7"/>
        <v>289.09999999999997</v>
      </c>
      <c r="F34" s="4">
        <f t="shared" si="29"/>
        <v>349.81099999999992</v>
      </c>
      <c r="G34" s="5">
        <f t="shared" si="27"/>
        <v>330.40000000000003</v>
      </c>
      <c r="H34" s="4">
        <f t="shared" si="30"/>
        <v>399.78400000000005</v>
      </c>
      <c r="I34" s="3">
        <f t="shared" si="25"/>
        <v>578.19999999999993</v>
      </c>
      <c r="J34" s="4">
        <f t="shared" si="26"/>
        <v>699.62199999999984</v>
      </c>
      <c r="K34" s="3">
        <f>VLOOKUP(A34,'[1]pro zakázky a veřejnost'!$B:$J,9,0)</f>
        <v>5000</v>
      </c>
    </row>
    <row r="35" spans="1:12" x14ac:dyDescent="0.25">
      <c r="A35" s="6" t="s">
        <v>118</v>
      </c>
      <c r="B35" s="6" t="s">
        <v>119</v>
      </c>
      <c r="C35" s="5">
        <v>600</v>
      </c>
      <c r="D35" s="4">
        <f t="shared" si="28"/>
        <v>726</v>
      </c>
      <c r="E35" s="3">
        <f>C35*0.7</f>
        <v>420</v>
      </c>
      <c r="F35" s="4">
        <f>E35*1.21</f>
        <v>508.2</v>
      </c>
      <c r="G35" s="5">
        <f>C35*0.8</f>
        <v>480</v>
      </c>
      <c r="H35" s="4">
        <f t="shared" si="30"/>
        <v>580.79999999999995</v>
      </c>
      <c r="I35" s="3">
        <f>(C35+C35)*0.7</f>
        <v>840</v>
      </c>
      <c r="J35" s="4">
        <f t="shared" si="26"/>
        <v>1016.4</v>
      </c>
      <c r="K35" s="3">
        <f>VLOOKUP(A35,'[1]pro zakázky a veřejnost'!$B:$J,9,0)</f>
        <v>5000</v>
      </c>
    </row>
    <row r="36" spans="1:12" x14ac:dyDescent="0.25">
      <c r="A36" s="6" t="s">
        <v>30</v>
      </c>
      <c r="B36" s="6" t="s">
        <v>31</v>
      </c>
      <c r="C36" s="3">
        <v>465</v>
      </c>
      <c r="D36" s="4">
        <f t="shared" si="28"/>
        <v>562.65</v>
      </c>
      <c r="E36" s="3">
        <f>C36*0.7</f>
        <v>325.5</v>
      </c>
      <c r="F36" s="4">
        <f t="shared" si="29"/>
        <v>393.85499999999996</v>
      </c>
      <c r="G36" s="5">
        <f>C36*0.8</f>
        <v>372</v>
      </c>
      <c r="H36" s="4">
        <f t="shared" si="30"/>
        <v>450.12</v>
      </c>
      <c r="I36" s="3">
        <f>(C36+C36)*0.7</f>
        <v>651</v>
      </c>
      <c r="J36" s="4">
        <f t="shared" si="26"/>
        <v>787.70999999999992</v>
      </c>
      <c r="K36" s="3">
        <f>VLOOKUP(A36,'[1]pro zakázky a veřejnost'!$B:$J,9,0)</f>
        <v>5000</v>
      </c>
    </row>
    <row r="37" spans="1:12" x14ac:dyDescent="0.25">
      <c r="A37" s="6" t="s">
        <v>32</v>
      </c>
      <c r="B37" s="6" t="s">
        <v>33</v>
      </c>
      <c r="C37" s="3">
        <v>450</v>
      </c>
      <c r="D37" s="4">
        <f t="shared" si="28"/>
        <v>544.5</v>
      </c>
      <c r="E37" s="3">
        <f t="shared" si="7"/>
        <v>315</v>
      </c>
      <c r="F37" s="4">
        <f t="shared" si="29"/>
        <v>381.15</v>
      </c>
      <c r="G37" s="3">
        <f t="shared" ref="G37:G42" si="31">C37*0.8</f>
        <v>360</v>
      </c>
      <c r="H37" s="4">
        <f t="shared" si="30"/>
        <v>435.59999999999997</v>
      </c>
      <c r="I37" s="3">
        <f t="shared" si="25"/>
        <v>630</v>
      </c>
      <c r="J37" s="4">
        <f t="shared" ref="J37:J47" si="32">I37*1.21</f>
        <v>762.3</v>
      </c>
      <c r="K37" s="3">
        <f>VLOOKUP(A37,'[1]pro zakázky a veřejnost'!$B:$J,9,0)</f>
        <v>3000</v>
      </c>
    </row>
    <row r="38" spans="1:12" x14ac:dyDescent="0.25">
      <c r="A38" s="6" t="s">
        <v>34</v>
      </c>
      <c r="B38" s="6" t="s">
        <v>139</v>
      </c>
      <c r="C38" s="3">
        <v>400</v>
      </c>
      <c r="D38" s="4">
        <f t="shared" si="28"/>
        <v>484</v>
      </c>
      <c r="E38" s="3">
        <f t="shared" si="7"/>
        <v>280</v>
      </c>
      <c r="F38" s="4">
        <f t="shared" si="29"/>
        <v>338.8</v>
      </c>
      <c r="G38" s="3">
        <f t="shared" si="31"/>
        <v>320</v>
      </c>
      <c r="H38" s="4">
        <f t="shared" si="30"/>
        <v>387.2</v>
      </c>
      <c r="I38" s="3">
        <f t="shared" si="25"/>
        <v>560</v>
      </c>
      <c r="J38" s="4">
        <f t="shared" si="32"/>
        <v>677.6</v>
      </c>
      <c r="K38" s="3">
        <f>VLOOKUP(A38,'[1]pro zakázky a veřejnost'!$B:$J,9,0)</f>
        <v>3000</v>
      </c>
    </row>
    <row r="39" spans="1:12" x14ac:dyDescent="0.25">
      <c r="A39" s="6" t="s">
        <v>35</v>
      </c>
      <c r="B39" s="6" t="s">
        <v>140</v>
      </c>
      <c r="C39" s="3">
        <v>400</v>
      </c>
      <c r="D39" s="4">
        <f t="shared" si="28"/>
        <v>484</v>
      </c>
      <c r="E39" s="3">
        <f t="shared" si="7"/>
        <v>280</v>
      </c>
      <c r="F39" s="4">
        <f t="shared" si="29"/>
        <v>338.8</v>
      </c>
      <c r="G39" s="3">
        <f t="shared" si="31"/>
        <v>320</v>
      </c>
      <c r="H39" s="4">
        <f t="shared" si="30"/>
        <v>387.2</v>
      </c>
      <c r="I39" s="3">
        <f t="shared" si="25"/>
        <v>560</v>
      </c>
      <c r="J39" s="4">
        <f t="shared" si="32"/>
        <v>677.6</v>
      </c>
      <c r="K39" s="3">
        <f>VLOOKUP(A39,'[1]pro zakázky a veřejnost'!$B:$J,9,0)</f>
        <v>3000</v>
      </c>
    </row>
    <row r="40" spans="1:12" x14ac:dyDescent="0.25">
      <c r="A40" s="6" t="s">
        <v>36</v>
      </c>
      <c r="B40" s="6" t="s">
        <v>149</v>
      </c>
      <c r="C40" s="3">
        <v>450</v>
      </c>
      <c r="D40" s="4">
        <f t="shared" si="28"/>
        <v>544.5</v>
      </c>
      <c r="E40" s="3">
        <f t="shared" ref="E40:E66" si="33">C40*0.7</f>
        <v>315</v>
      </c>
      <c r="F40" s="4">
        <f t="shared" si="29"/>
        <v>381.15</v>
      </c>
      <c r="G40" s="3">
        <f t="shared" si="31"/>
        <v>360</v>
      </c>
      <c r="H40" s="4">
        <f t="shared" si="30"/>
        <v>435.59999999999997</v>
      </c>
      <c r="I40" s="3">
        <f t="shared" si="25"/>
        <v>630</v>
      </c>
      <c r="J40" s="4">
        <f t="shared" si="32"/>
        <v>762.3</v>
      </c>
      <c r="K40" s="3">
        <f>VLOOKUP(A40,'[1]pro zakázky a veřejnost'!$B:$J,9,0)</f>
        <v>3000</v>
      </c>
    </row>
    <row r="41" spans="1:12" x14ac:dyDescent="0.25">
      <c r="A41" s="6" t="s">
        <v>37</v>
      </c>
      <c r="B41" s="6" t="s">
        <v>150</v>
      </c>
      <c r="C41" s="3">
        <v>600</v>
      </c>
      <c r="D41" s="4">
        <f t="shared" si="28"/>
        <v>726</v>
      </c>
      <c r="E41" s="3">
        <f t="shared" si="33"/>
        <v>420</v>
      </c>
      <c r="F41" s="4">
        <f t="shared" si="29"/>
        <v>508.2</v>
      </c>
      <c r="G41" s="3">
        <f t="shared" si="31"/>
        <v>480</v>
      </c>
      <c r="H41" s="4">
        <f t="shared" si="30"/>
        <v>580.79999999999995</v>
      </c>
      <c r="I41" s="3">
        <f t="shared" si="25"/>
        <v>840</v>
      </c>
      <c r="J41" s="4">
        <f t="shared" si="32"/>
        <v>1016.4</v>
      </c>
      <c r="K41" s="3">
        <f>VLOOKUP(A41,'[1]pro zakázky a veřejnost'!$B:$J,9,0)</f>
        <v>3000</v>
      </c>
    </row>
    <row r="42" spans="1:12" x14ac:dyDescent="0.25">
      <c r="A42" s="6" t="s">
        <v>38</v>
      </c>
      <c r="B42" s="6" t="s">
        <v>151</v>
      </c>
      <c r="C42" s="3">
        <v>600</v>
      </c>
      <c r="D42" s="4">
        <f t="shared" si="28"/>
        <v>726</v>
      </c>
      <c r="E42" s="3">
        <f t="shared" si="33"/>
        <v>420</v>
      </c>
      <c r="F42" s="4">
        <f t="shared" si="29"/>
        <v>508.2</v>
      </c>
      <c r="G42" s="3">
        <f t="shared" si="31"/>
        <v>480</v>
      </c>
      <c r="H42" s="4">
        <f t="shared" si="30"/>
        <v>580.79999999999995</v>
      </c>
      <c r="I42" s="3">
        <f t="shared" si="25"/>
        <v>840</v>
      </c>
      <c r="J42" s="4">
        <f t="shared" si="32"/>
        <v>1016.4</v>
      </c>
      <c r="K42" s="3">
        <f>VLOOKUP(A42,'[1]pro zakázky a veřejnost'!$B:$J,9,0)</f>
        <v>3000</v>
      </c>
    </row>
    <row r="43" spans="1:12" x14ac:dyDescent="0.25">
      <c r="A43" s="6" t="s">
        <v>39</v>
      </c>
      <c r="B43" s="6" t="s">
        <v>40</v>
      </c>
      <c r="C43" s="3">
        <v>45</v>
      </c>
      <c r="D43" s="4">
        <f t="shared" si="28"/>
        <v>54.449999999999996</v>
      </c>
      <c r="E43" s="3">
        <f>C43*0.7</f>
        <v>31.499999999999996</v>
      </c>
      <c r="F43" s="4">
        <f t="shared" si="29"/>
        <v>38.114999999999995</v>
      </c>
      <c r="G43" s="3">
        <f t="shared" ref="G43:G47" si="34">C43*0.8</f>
        <v>36</v>
      </c>
      <c r="H43" s="4">
        <f t="shared" si="30"/>
        <v>43.56</v>
      </c>
      <c r="I43" s="3">
        <f t="shared" si="25"/>
        <v>62.999999999999993</v>
      </c>
      <c r="J43" s="4">
        <f t="shared" si="32"/>
        <v>76.22999999999999</v>
      </c>
      <c r="K43" s="3">
        <f>VLOOKUP(A43,'[1]pro zakázky a veřejnost'!$B:$J,9,0)</f>
        <v>2000</v>
      </c>
    </row>
    <row r="44" spans="1:12" x14ac:dyDescent="0.25">
      <c r="A44" s="6" t="s">
        <v>41</v>
      </c>
      <c r="B44" s="6" t="s">
        <v>42</v>
      </c>
      <c r="C44" s="3">
        <v>400</v>
      </c>
      <c r="D44" s="4">
        <f t="shared" si="28"/>
        <v>484</v>
      </c>
      <c r="E44" s="3">
        <f t="shared" si="33"/>
        <v>280</v>
      </c>
      <c r="F44" s="4">
        <f t="shared" si="29"/>
        <v>338.8</v>
      </c>
      <c r="G44" s="3">
        <f t="shared" si="34"/>
        <v>320</v>
      </c>
      <c r="H44" s="4">
        <f t="shared" si="30"/>
        <v>387.2</v>
      </c>
      <c r="I44" s="3">
        <f t="shared" si="25"/>
        <v>560</v>
      </c>
      <c r="J44" s="4">
        <f t="shared" si="32"/>
        <v>677.6</v>
      </c>
      <c r="K44" s="3">
        <f>VLOOKUP(A44,'[1]pro zakázky a veřejnost'!$B:$J,9,0)</f>
        <v>3000</v>
      </c>
    </row>
    <row r="45" spans="1:12" x14ac:dyDescent="0.25">
      <c r="A45" s="6" t="s">
        <v>43</v>
      </c>
      <c r="B45" s="6" t="s">
        <v>44</v>
      </c>
      <c r="C45" s="3">
        <v>500</v>
      </c>
      <c r="D45" s="4">
        <f t="shared" si="28"/>
        <v>605</v>
      </c>
      <c r="E45" s="3">
        <f t="shared" si="33"/>
        <v>350</v>
      </c>
      <c r="F45" s="4">
        <f t="shared" si="29"/>
        <v>423.5</v>
      </c>
      <c r="G45" s="3">
        <f t="shared" si="34"/>
        <v>400</v>
      </c>
      <c r="H45" s="4">
        <f t="shared" si="30"/>
        <v>484</v>
      </c>
      <c r="I45" s="3">
        <f t="shared" si="25"/>
        <v>700</v>
      </c>
      <c r="J45" s="4">
        <f t="shared" si="32"/>
        <v>847</v>
      </c>
      <c r="K45" s="3">
        <f>VLOOKUP(A45,'[1]pro zakázky a veřejnost'!$B:$J,9,0)</f>
        <v>3000</v>
      </c>
      <c r="L45" s="8"/>
    </row>
    <row r="46" spans="1:12" x14ac:dyDescent="0.25">
      <c r="A46" s="6" t="s">
        <v>45</v>
      </c>
      <c r="B46" s="6" t="s">
        <v>46</v>
      </c>
      <c r="C46" s="3">
        <v>200</v>
      </c>
      <c r="D46" s="4">
        <f t="shared" si="28"/>
        <v>242</v>
      </c>
      <c r="E46" s="3">
        <f t="shared" si="33"/>
        <v>140</v>
      </c>
      <c r="F46" s="4">
        <f t="shared" si="29"/>
        <v>169.4</v>
      </c>
      <c r="G46" s="3">
        <f t="shared" si="34"/>
        <v>160</v>
      </c>
      <c r="H46" s="4">
        <f t="shared" si="30"/>
        <v>193.6</v>
      </c>
      <c r="I46" s="3">
        <f t="shared" si="25"/>
        <v>280</v>
      </c>
      <c r="J46" s="4">
        <f t="shared" si="32"/>
        <v>338.8</v>
      </c>
      <c r="K46" s="3">
        <f>VLOOKUP(A46,'[1]pro zakázky a veřejnost'!$B:$J,9,0)</f>
        <v>3000</v>
      </c>
      <c r="L46" s="8"/>
    </row>
    <row r="47" spans="1:12" x14ac:dyDescent="0.25">
      <c r="A47" s="6" t="s">
        <v>47</v>
      </c>
      <c r="B47" s="6" t="s">
        <v>48</v>
      </c>
      <c r="C47" s="3">
        <v>350</v>
      </c>
      <c r="D47" s="4">
        <f t="shared" si="28"/>
        <v>423.5</v>
      </c>
      <c r="E47" s="3">
        <f t="shared" si="33"/>
        <v>244.99999999999997</v>
      </c>
      <c r="F47" s="4">
        <f t="shared" si="29"/>
        <v>296.44999999999993</v>
      </c>
      <c r="G47" s="3">
        <f t="shared" si="34"/>
        <v>280</v>
      </c>
      <c r="H47" s="4">
        <f t="shared" si="30"/>
        <v>338.8</v>
      </c>
      <c r="I47" s="3">
        <f t="shared" si="25"/>
        <v>489.99999999999994</v>
      </c>
      <c r="J47" s="4">
        <f t="shared" si="32"/>
        <v>592.89999999999986</v>
      </c>
      <c r="K47" s="3">
        <f>VLOOKUP(A47,'[1]pro zakázky a veřejnost'!$B:$J,9,0)</f>
        <v>3000</v>
      </c>
      <c r="L47" s="8"/>
    </row>
    <row r="48" spans="1:12" x14ac:dyDescent="0.25">
      <c r="A48" s="6" t="s">
        <v>49</v>
      </c>
      <c r="B48" s="6" t="s">
        <v>50</v>
      </c>
      <c r="C48" s="3">
        <v>700</v>
      </c>
      <c r="D48" s="4">
        <f t="shared" si="28"/>
        <v>847</v>
      </c>
      <c r="E48" s="3">
        <f t="shared" si="33"/>
        <v>489.99999999999994</v>
      </c>
      <c r="F48" s="4">
        <f t="shared" si="29"/>
        <v>592.89999999999986</v>
      </c>
      <c r="G48" s="3">
        <f>C48*0.8</f>
        <v>560</v>
      </c>
      <c r="H48" s="4">
        <f t="shared" si="30"/>
        <v>677.6</v>
      </c>
      <c r="I48" s="3">
        <f t="shared" si="25"/>
        <v>979.99999999999989</v>
      </c>
      <c r="J48" s="4">
        <f>I48*1.21</f>
        <v>1185.7999999999997</v>
      </c>
      <c r="K48" s="3">
        <f>VLOOKUP(A48,'[1]pro zakázky a veřejnost'!$B:$J,9,0)</f>
        <v>5000</v>
      </c>
      <c r="L48" s="8"/>
    </row>
    <row r="49" spans="1:12" x14ac:dyDescent="0.25">
      <c r="A49" s="6" t="s">
        <v>51</v>
      </c>
      <c r="B49" s="6" t="s">
        <v>52</v>
      </c>
      <c r="C49" s="3">
        <v>800</v>
      </c>
      <c r="D49" s="4">
        <f t="shared" si="28"/>
        <v>968</v>
      </c>
      <c r="E49" s="3">
        <f t="shared" si="33"/>
        <v>560</v>
      </c>
      <c r="F49" s="4">
        <f t="shared" si="29"/>
        <v>677.6</v>
      </c>
      <c r="G49" s="3">
        <f t="shared" ref="G49:G62" si="35">C49*0.8</f>
        <v>640</v>
      </c>
      <c r="H49" s="4">
        <f t="shared" si="30"/>
        <v>774.4</v>
      </c>
      <c r="I49" s="3">
        <f t="shared" si="25"/>
        <v>1120</v>
      </c>
      <c r="J49" s="4">
        <f t="shared" ref="J49:J62" si="36">I49*1.21</f>
        <v>1355.2</v>
      </c>
      <c r="K49" s="3">
        <f>VLOOKUP(A49,'[1]pro zakázky a veřejnost'!$B:$J,9,0)</f>
        <v>5000</v>
      </c>
      <c r="L49" s="8"/>
    </row>
    <row r="50" spans="1:12" x14ac:dyDescent="0.25">
      <c r="A50" s="6" t="s">
        <v>53</v>
      </c>
      <c r="B50" s="6" t="s">
        <v>54</v>
      </c>
      <c r="C50" s="3">
        <v>800</v>
      </c>
      <c r="D50" s="4">
        <f t="shared" si="28"/>
        <v>968</v>
      </c>
      <c r="E50" s="3">
        <f t="shared" si="33"/>
        <v>560</v>
      </c>
      <c r="F50" s="4">
        <f t="shared" si="29"/>
        <v>677.6</v>
      </c>
      <c r="G50" s="3">
        <f t="shared" si="35"/>
        <v>640</v>
      </c>
      <c r="H50" s="4">
        <f t="shared" si="30"/>
        <v>774.4</v>
      </c>
      <c r="I50" s="3">
        <f t="shared" ref="I50:I82" si="37">(C50+C50)*0.7</f>
        <v>1120</v>
      </c>
      <c r="J50" s="4">
        <f t="shared" si="36"/>
        <v>1355.2</v>
      </c>
      <c r="K50" s="3">
        <f>VLOOKUP(A50,'[1]pro zakázky a veřejnost'!$B:$J,9,0)</f>
        <v>5000</v>
      </c>
    </row>
    <row r="51" spans="1:12" x14ac:dyDescent="0.25">
      <c r="A51" s="6" t="s">
        <v>55</v>
      </c>
      <c r="B51" s="6" t="s">
        <v>56</v>
      </c>
      <c r="C51" s="3">
        <v>1000</v>
      </c>
      <c r="D51" s="4">
        <f t="shared" si="28"/>
        <v>1210</v>
      </c>
      <c r="E51" s="3">
        <f t="shared" si="33"/>
        <v>700</v>
      </c>
      <c r="F51" s="4">
        <f t="shared" si="29"/>
        <v>847</v>
      </c>
      <c r="G51" s="3">
        <f t="shared" si="35"/>
        <v>800</v>
      </c>
      <c r="H51" s="4">
        <f t="shared" si="30"/>
        <v>968</v>
      </c>
      <c r="I51" s="3">
        <f t="shared" si="37"/>
        <v>1400</v>
      </c>
      <c r="J51" s="4">
        <f t="shared" si="36"/>
        <v>1694</v>
      </c>
      <c r="K51" s="3">
        <f>VLOOKUP(A51,'[1]pro zakázky a veřejnost'!$B:$J,9,0)</f>
        <v>5000</v>
      </c>
    </row>
    <row r="52" spans="1:12" x14ac:dyDescent="0.25">
      <c r="A52" s="6" t="s">
        <v>57</v>
      </c>
      <c r="B52" s="6" t="s">
        <v>58</v>
      </c>
      <c r="C52" s="3">
        <v>1200</v>
      </c>
      <c r="D52" s="4">
        <f t="shared" si="28"/>
        <v>1452</v>
      </c>
      <c r="E52" s="3">
        <f t="shared" si="33"/>
        <v>840</v>
      </c>
      <c r="F52" s="4">
        <f t="shared" si="29"/>
        <v>1016.4</v>
      </c>
      <c r="G52" s="3">
        <f t="shared" si="35"/>
        <v>960</v>
      </c>
      <c r="H52" s="4">
        <f t="shared" si="30"/>
        <v>1161.5999999999999</v>
      </c>
      <c r="I52" s="3">
        <f t="shared" si="37"/>
        <v>1680</v>
      </c>
      <c r="J52" s="4">
        <f t="shared" si="36"/>
        <v>2032.8</v>
      </c>
      <c r="K52" s="3">
        <f>VLOOKUP(A52,'[1]pro zakázky a veřejnost'!$B:$J,9,0)</f>
        <v>5000</v>
      </c>
    </row>
    <row r="53" spans="1:12" x14ac:dyDescent="0.25">
      <c r="A53" s="6" t="s">
        <v>63</v>
      </c>
      <c r="B53" s="6" t="s">
        <v>60</v>
      </c>
      <c r="C53" s="3">
        <v>1500</v>
      </c>
      <c r="D53" s="4">
        <f t="shared" si="28"/>
        <v>1815</v>
      </c>
      <c r="E53" s="3">
        <f t="shared" si="33"/>
        <v>1050</v>
      </c>
      <c r="F53" s="4">
        <f t="shared" si="29"/>
        <v>1270.5</v>
      </c>
      <c r="G53" s="3">
        <f t="shared" si="35"/>
        <v>1200</v>
      </c>
      <c r="H53" s="4">
        <f t="shared" si="30"/>
        <v>1452</v>
      </c>
      <c r="I53" s="3">
        <f t="shared" si="37"/>
        <v>2100</v>
      </c>
      <c r="J53" s="4">
        <f t="shared" si="36"/>
        <v>2541</v>
      </c>
      <c r="K53" s="3">
        <f>VLOOKUP(A53,'[1]pro zakázky a veřejnost'!$B:$J,9,0)</f>
        <v>5000</v>
      </c>
    </row>
    <row r="54" spans="1:12" x14ac:dyDescent="0.25">
      <c r="A54" s="6" t="s">
        <v>59</v>
      </c>
      <c r="B54" s="6" t="s">
        <v>60</v>
      </c>
      <c r="C54" s="3">
        <v>1500</v>
      </c>
      <c r="D54" s="4">
        <f t="shared" si="28"/>
        <v>1815</v>
      </c>
      <c r="E54" s="3">
        <f t="shared" si="33"/>
        <v>1050</v>
      </c>
      <c r="F54" s="4">
        <f t="shared" si="29"/>
        <v>1270.5</v>
      </c>
      <c r="G54" s="3">
        <f t="shared" si="35"/>
        <v>1200</v>
      </c>
      <c r="H54" s="4">
        <f t="shared" si="30"/>
        <v>1452</v>
      </c>
      <c r="I54" s="3">
        <f t="shared" si="37"/>
        <v>2100</v>
      </c>
      <c r="J54" s="4">
        <f t="shared" si="36"/>
        <v>2541</v>
      </c>
      <c r="K54" s="3">
        <f>VLOOKUP(A54,'[1]pro zakázky a veřejnost'!$B:$J,9,0)</f>
        <v>5000</v>
      </c>
    </row>
    <row r="55" spans="1:12" x14ac:dyDescent="0.25">
      <c r="A55" s="6" t="s">
        <v>61</v>
      </c>
      <c r="B55" s="6" t="s">
        <v>60</v>
      </c>
      <c r="C55" s="3">
        <v>1500</v>
      </c>
      <c r="D55" s="4">
        <f t="shared" si="28"/>
        <v>1815</v>
      </c>
      <c r="E55" s="3">
        <f t="shared" si="33"/>
        <v>1050</v>
      </c>
      <c r="F55" s="4">
        <f t="shared" si="29"/>
        <v>1270.5</v>
      </c>
      <c r="G55" s="3">
        <f t="shared" si="35"/>
        <v>1200</v>
      </c>
      <c r="H55" s="4">
        <f t="shared" si="30"/>
        <v>1452</v>
      </c>
      <c r="I55" s="3">
        <f t="shared" si="37"/>
        <v>2100</v>
      </c>
      <c r="J55" s="4">
        <f t="shared" si="36"/>
        <v>2541</v>
      </c>
      <c r="K55" s="3">
        <f>VLOOKUP(A55,'[1]pro zakázky a veřejnost'!$B:$J,9,0)</f>
        <v>5000</v>
      </c>
    </row>
    <row r="56" spans="1:12" x14ac:dyDescent="0.25">
      <c r="A56" s="6" t="s">
        <v>62</v>
      </c>
      <c r="B56" s="6" t="s">
        <v>60</v>
      </c>
      <c r="C56" s="3">
        <v>1500</v>
      </c>
      <c r="D56" s="4">
        <f t="shared" si="28"/>
        <v>1815</v>
      </c>
      <c r="E56" s="3">
        <f t="shared" si="33"/>
        <v>1050</v>
      </c>
      <c r="F56" s="4">
        <f t="shared" si="29"/>
        <v>1270.5</v>
      </c>
      <c r="G56" s="3">
        <f t="shared" si="35"/>
        <v>1200</v>
      </c>
      <c r="H56" s="4">
        <f t="shared" si="30"/>
        <v>1452</v>
      </c>
      <c r="I56" s="3">
        <f t="shared" si="37"/>
        <v>2100</v>
      </c>
      <c r="J56" s="4">
        <f t="shared" si="36"/>
        <v>2541</v>
      </c>
      <c r="K56" s="3">
        <f>VLOOKUP(A56,'[1]pro zakázky a veřejnost'!$B:$J,9,0)</f>
        <v>5000</v>
      </c>
    </row>
    <row r="57" spans="1:12" x14ac:dyDescent="0.25">
      <c r="A57" s="6" t="s">
        <v>64</v>
      </c>
      <c r="B57" s="6" t="s">
        <v>65</v>
      </c>
      <c r="C57" s="3">
        <v>700</v>
      </c>
      <c r="D57" s="4">
        <f t="shared" si="28"/>
        <v>847</v>
      </c>
      <c r="E57" s="3">
        <f t="shared" si="33"/>
        <v>489.99999999999994</v>
      </c>
      <c r="F57" s="4">
        <f t="shared" si="29"/>
        <v>592.89999999999986</v>
      </c>
      <c r="G57" s="3">
        <f t="shared" si="35"/>
        <v>560</v>
      </c>
      <c r="H57" s="4">
        <f t="shared" si="30"/>
        <v>677.6</v>
      </c>
      <c r="I57" s="3">
        <f t="shared" si="37"/>
        <v>979.99999999999989</v>
      </c>
      <c r="J57" s="4">
        <f t="shared" si="36"/>
        <v>1185.7999999999997</v>
      </c>
      <c r="K57" s="3">
        <f>VLOOKUP(A57,'[1]pro zakázky a veřejnost'!$B:$J,9,0)</f>
        <v>5000</v>
      </c>
    </row>
    <row r="58" spans="1:12" x14ac:dyDescent="0.25">
      <c r="A58" s="6" t="s">
        <v>66</v>
      </c>
      <c r="B58" s="6" t="s">
        <v>65</v>
      </c>
      <c r="C58" s="3">
        <v>700</v>
      </c>
      <c r="D58" s="4">
        <f t="shared" si="28"/>
        <v>847</v>
      </c>
      <c r="E58" s="3">
        <f t="shared" si="33"/>
        <v>489.99999999999994</v>
      </c>
      <c r="F58" s="4">
        <f t="shared" si="29"/>
        <v>592.89999999999986</v>
      </c>
      <c r="G58" s="3">
        <f t="shared" si="35"/>
        <v>560</v>
      </c>
      <c r="H58" s="4">
        <f t="shared" si="30"/>
        <v>677.6</v>
      </c>
      <c r="I58" s="3">
        <f t="shared" si="37"/>
        <v>979.99999999999989</v>
      </c>
      <c r="J58" s="4">
        <f t="shared" si="36"/>
        <v>1185.7999999999997</v>
      </c>
      <c r="K58" s="3">
        <f>VLOOKUP(A58,'[1]pro zakázky a veřejnost'!$B:$J,9,0)</f>
        <v>5000</v>
      </c>
    </row>
    <row r="59" spans="1:12" x14ac:dyDescent="0.25">
      <c r="A59" s="6" t="s">
        <v>67</v>
      </c>
      <c r="B59" s="6" t="s">
        <v>68</v>
      </c>
      <c r="C59" s="3">
        <v>1000</v>
      </c>
      <c r="D59" s="4">
        <f t="shared" ref="D59:D82" si="38">C59*1.21</f>
        <v>1210</v>
      </c>
      <c r="E59" s="3">
        <f t="shared" si="33"/>
        <v>700</v>
      </c>
      <c r="F59" s="4">
        <f t="shared" ref="F59:F82" si="39">E59*1.21</f>
        <v>847</v>
      </c>
      <c r="G59" s="3">
        <f t="shared" si="35"/>
        <v>800</v>
      </c>
      <c r="H59" s="4">
        <f t="shared" ref="H59:H82" si="40">G59*1.21</f>
        <v>968</v>
      </c>
      <c r="I59" s="3">
        <f t="shared" si="37"/>
        <v>1400</v>
      </c>
      <c r="J59" s="4">
        <f t="shared" si="36"/>
        <v>1694</v>
      </c>
      <c r="K59" s="3">
        <f>VLOOKUP(A59,'[1]pro zakázky a veřejnost'!$B:$J,9,0)</f>
        <v>5000</v>
      </c>
    </row>
    <row r="60" spans="1:12" x14ac:dyDescent="0.25">
      <c r="A60" s="6" t="s">
        <v>69</v>
      </c>
      <c r="B60" s="6" t="s">
        <v>68</v>
      </c>
      <c r="C60" s="3">
        <v>1000</v>
      </c>
      <c r="D60" s="4">
        <f t="shared" si="38"/>
        <v>1210</v>
      </c>
      <c r="E60" s="3">
        <f t="shared" si="33"/>
        <v>700</v>
      </c>
      <c r="F60" s="4">
        <f t="shared" si="39"/>
        <v>847</v>
      </c>
      <c r="G60" s="3">
        <f t="shared" si="35"/>
        <v>800</v>
      </c>
      <c r="H60" s="4">
        <f t="shared" si="40"/>
        <v>968</v>
      </c>
      <c r="I60" s="3">
        <f t="shared" si="37"/>
        <v>1400</v>
      </c>
      <c r="J60" s="4">
        <f t="shared" si="36"/>
        <v>1694</v>
      </c>
      <c r="K60" s="3">
        <f>VLOOKUP(A60,'[1]pro zakázky a veřejnost'!$B:$J,9,0)</f>
        <v>5000</v>
      </c>
    </row>
    <row r="61" spans="1:12" x14ac:dyDescent="0.25">
      <c r="A61" s="6" t="s">
        <v>70</v>
      </c>
      <c r="B61" s="6" t="s">
        <v>71</v>
      </c>
      <c r="C61" s="3">
        <v>1500</v>
      </c>
      <c r="D61" s="4">
        <f t="shared" si="38"/>
        <v>1815</v>
      </c>
      <c r="E61" s="3">
        <f t="shared" si="33"/>
        <v>1050</v>
      </c>
      <c r="F61" s="4">
        <f t="shared" si="39"/>
        <v>1270.5</v>
      </c>
      <c r="G61" s="3">
        <f t="shared" si="35"/>
        <v>1200</v>
      </c>
      <c r="H61" s="4">
        <f t="shared" si="40"/>
        <v>1452</v>
      </c>
      <c r="I61" s="3">
        <f t="shared" si="37"/>
        <v>2100</v>
      </c>
      <c r="J61" s="4">
        <f t="shared" si="36"/>
        <v>2541</v>
      </c>
      <c r="K61" s="3">
        <f>VLOOKUP(A61,'[1]pro zakázky a veřejnost'!$B:$J,9,0)</f>
        <v>5000</v>
      </c>
    </row>
    <row r="62" spans="1:12" x14ac:dyDescent="0.25">
      <c r="A62" s="6" t="s">
        <v>72</v>
      </c>
      <c r="B62" s="6" t="s">
        <v>71</v>
      </c>
      <c r="C62" s="3">
        <v>1500</v>
      </c>
      <c r="D62" s="4">
        <f t="shared" si="38"/>
        <v>1815</v>
      </c>
      <c r="E62" s="3">
        <f t="shared" si="33"/>
        <v>1050</v>
      </c>
      <c r="F62" s="4">
        <f t="shared" si="39"/>
        <v>1270.5</v>
      </c>
      <c r="G62" s="3">
        <f t="shared" si="35"/>
        <v>1200</v>
      </c>
      <c r="H62" s="4">
        <f t="shared" si="40"/>
        <v>1452</v>
      </c>
      <c r="I62" s="3">
        <f t="shared" si="37"/>
        <v>2100</v>
      </c>
      <c r="J62" s="4">
        <f t="shared" si="36"/>
        <v>2541</v>
      </c>
      <c r="K62" s="3">
        <f>VLOOKUP(A62,'[1]pro zakázky a veřejnost'!$B:$J,9,0)</f>
        <v>5000</v>
      </c>
    </row>
    <row r="63" spans="1:12" x14ac:dyDescent="0.25">
      <c r="A63" s="6" t="s">
        <v>76</v>
      </c>
      <c r="B63" s="6" t="s">
        <v>74</v>
      </c>
      <c r="C63" s="3">
        <v>600</v>
      </c>
      <c r="D63" s="4">
        <f t="shared" si="38"/>
        <v>726</v>
      </c>
      <c r="E63" s="3">
        <f t="shared" si="33"/>
        <v>420</v>
      </c>
      <c r="F63" s="4">
        <f t="shared" si="39"/>
        <v>508.2</v>
      </c>
      <c r="G63" s="3">
        <f>C63*0.8</f>
        <v>480</v>
      </c>
      <c r="H63" s="4">
        <f t="shared" si="40"/>
        <v>580.79999999999995</v>
      </c>
      <c r="I63" s="3">
        <f t="shared" si="37"/>
        <v>840</v>
      </c>
      <c r="J63" s="4">
        <f>I63*1.21</f>
        <v>1016.4</v>
      </c>
      <c r="K63" s="3">
        <f>VLOOKUP(A63,'[1]pro zakázky a veřejnost'!$B:$J,9,0)</f>
        <v>5000</v>
      </c>
    </row>
    <row r="64" spans="1:12" x14ac:dyDescent="0.25">
      <c r="A64" s="6" t="s">
        <v>73</v>
      </c>
      <c r="B64" s="6" t="s">
        <v>74</v>
      </c>
      <c r="C64" s="3">
        <v>600</v>
      </c>
      <c r="D64" s="4">
        <f t="shared" si="38"/>
        <v>726</v>
      </c>
      <c r="E64" s="3">
        <f t="shared" si="33"/>
        <v>420</v>
      </c>
      <c r="F64" s="4">
        <f t="shared" si="39"/>
        <v>508.2</v>
      </c>
      <c r="G64" s="3">
        <f>C64*0.8</f>
        <v>480</v>
      </c>
      <c r="H64" s="4">
        <f t="shared" si="40"/>
        <v>580.79999999999995</v>
      </c>
      <c r="I64" s="3">
        <f t="shared" si="37"/>
        <v>840</v>
      </c>
      <c r="J64" s="4">
        <f t="shared" ref="J64:J66" si="41">I64*1.21</f>
        <v>1016.4</v>
      </c>
      <c r="K64" s="3">
        <f>VLOOKUP(A64,'[1]pro zakázky a veřejnost'!$B:$J,9,0)</f>
        <v>5000</v>
      </c>
    </row>
    <row r="65" spans="1:11" x14ac:dyDescent="0.25">
      <c r="A65" s="6" t="s">
        <v>75</v>
      </c>
      <c r="B65" s="6" t="s">
        <v>74</v>
      </c>
      <c r="C65" s="3">
        <v>600</v>
      </c>
      <c r="D65" s="4">
        <f t="shared" si="38"/>
        <v>726</v>
      </c>
      <c r="E65" s="3">
        <f t="shared" si="33"/>
        <v>420</v>
      </c>
      <c r="F65" s="4">
        <f t="shared" si="39"/>
        <v>508.2</v>
      </c>
      <c r="G65" s="3">
        <f>C65*0.8</f>
        <v>480</v>
      </c>
      <c r="H65" s="4">
        <f t="shared" si="40"/>
        <v>580.79999999999995</v>
      </c>
      <c r="I65" s="3">
        <f t="shared" si="37"/>
        <v>840</v>
      </c>
      <c r="J65" s="4">
        <f t="shared" si="41"/>
        <v>1016.4</v>
      </c>
      <c r="K65" s="3">
        <f>VLOOKUP(A65,'[1]pro zakázky a veřejnost'!$B:$J,9,0)</f>
        <v>5000</v>
      </c>
    </row>
    <row r="66" spans="1:11" x14ac:dyDescent="0.25">
      <c r="A66" s="6" t="s">
        <v>77</v>
      </c>
      <c r="B66" s="6" t="s">
        <v>78</v>
      </c>
      <c r="C66" s="3">
        <v>600</v>
      </c>
      <c r="D66" s="4">
        <f t="shared" si="38"/>
        <v>726</v>
      </c>
      <c r="E66" s="3">
        <f t="shared" si="33"/>
        <v>420</v>
      </c>
      <c r="F66" s="4">
        <f t="shared" si="39"/>
        <v>508.2</v>
      </c>
      <c r="G66" s="3">
        <f>C66*0.8</f>
        <v>480</v>
      </c>
      <c r="H66" s="4">
        <f t="shared" si="40"/>
        <v>580.79999999999995</v>
      </c>
      <c r="I66" s="3">
        <f t="shared" si="37"/>
        <v>840</v>
      </c>
      <c r="J66" s="4">
        <f t="shared" si="41"/>
        <v>1016.4</v>
      </c>
      <c r="K66" s="3">
        <f>VLOOKUP(A66,'[1]pro zakázky a veřejnost'!$B:$J,9,0)</f>
        <v>5000</v>
      </c>
    </row>
    <row r="67" spans="1:11" x14ac:dyDescent="0.25">
      <c r="A67" s="6" t="s">
        <v>80</v>
      </c>
      <c r="B67" s="6" t="s">
        <v>79</v>
      </c>
      <c r="C67" s="3">
        <v>420</v>
      </c>
      <c r="D67" s="4">
        <f t="shared" si="38"/>
        <v>508.2</v>
      </c>
      <c r="E67" s="3">
        <f t="shared" ref="E67:E82" si="42">C67*0.7</f>
        <v>294</v>
      </c>
      <c r="F67" s="4">
        <f t="shared" si="39"/>
        <v>355.74</v>
      </c>
      <c r="G67" s="3">
        <f>C67*0.8</f>
        <v>336</v>
      </c>
      <c r="H67" s="4">
        <f t="shared" si="40"/>
        <v>406.56</v>
      </c>
      <c r="I67" s="3">
        <f t="shared" si="37"/>
        <v>588</v>
      </c>
      <c r="J67" s="4">
        <f>I67*1.21</f>
        <v>711.48</v>
      </c>
      <c r="K67" s="3">
        <f>VLOOKUP(A67,'[1]pro zakázky a veřejnost'!$B:$J,9,0)</f>
        <v>3000</v>
      </c>
    </row>
    <row r="68" spans="1:11" x14ac:dyDescent="0.25">
      <c r="A68" s="6" t="s">
        <v>81</v>
      </c>
      <c r="B68" s="6" t="s">
        <v>82</v>
      </c>
      <c r="C68" s="3">
        <v>400</v>
      </c>
      <c r="D68" s="4">
        <f t="shared" si="38"/>
        <v>484</v>
      </c>
      <c r="E68" s="3">
        <f t="shared" si="42"/>
        <v>280</v>
      </c>
      <c r="F68" s="4">
        <f t="shared" si="39"/>
        <v>338.8</v>
      </c>
      <c r="G68" s="3">
        <f t="shared" ref="G68:G69" si="43">C68*0.8</f>
        <v>320</v>
      </c>
      <c r="H68" s="4">
        <f t="shared" si="40"/>
        <v>387.2</v>
      </c>
      <c r="I68" s="3">
        <f t="shared" si="37"/>
        <v>560</v>
      </c>
      <c r="J68" s="4">
        <f t="shared" ref="J68:J69" si="44">I68*1.21</f>
        <v>677.6</v>
      </c>
      <c r="K68" s="3">
        <f>VLOOKUP(A68,'[1]pro zakázky a veřejnost'!$B:$J,9,0)</f>
        <v>3000</v>
      </c>
    </row>
    <row r="69" spans="1:11" x14ac:dyDescent="0.25">
      <c r="A69" s="6" t="s">
        <v>83</v>
      </c>
      <c r="B69" s="6" t="s">
        <v>84</v>
      </c>
      <c r="C69" s="3">
        <v>400</v>
      </c>
      <c r="D69" s="4">
        <f t="shared" si="38"/>
        <v>484</v>
      </c>
      <c r="E69" s="3">
        <f t="shared" si="42"/>
        <v>280</v>
      </c>
      <c r="F69" s="4">
        <f t="shared" si="39"/>
        <v>338.8</v>
      </c>
      <c r="G69" s="3">
        <f t="shared" si="43"/>
        <v>320</v>
      </c>
      <c r="H69" s="4">
        <f t="shared" si="40"/>
        <v>387.2</v>
      </c>
      <c r="I69" s="3">
        <f t="shared" si="37"/>
        <v>560</v>
      </c>
      <c r="J69" s="4">
        <f t="shared" si="44"/>
        <v>677.6</v>
      </c>
      <c r="K69" s="3">
        <f>VLOOKUP(A69,'[1]pro zakázky a veřejnost'!$B:$J,9,0)</f>
        <v>3000</v>
      </c>
    </row>
    <row r="70" spans="1:11" x14ac:dyDescent="0.25">
      <c r="A70" s="7" t="s">
        <v>94</v>
      </c>
      <c r="B70" s="7" t="s">
        <v>95</v>
      </c>
      <c r="C70" s="3">
        <v>165</v>
      </c>
      <c r="D70" s="4">
        <f t="shared" si="38"/>
        <v>199.65</v>
      </c>
      <c r="E70" s="3">
        <f t="shared" si="42"/>
        <v>115.49999999999999</v>
      </c>
      <c r="F70" s="4">
        <f t="shared" si="39"/>
        <v>139.75499999999997</v>
      </c>
      <c r="G70" s="3">
        <f>C70*0.8</f>
        <v>132</v>
      </c>
      <c r="H70" s="4">
        <f t="shared" si="40"/>
        <v>159.72</v>
      </c>
      <c r="I70" s="3">
        <f t="shared" si="37"/>
        <v>230.99999999999997</v>
      </c>
      <c r="J70" s="4">
        <f>I70*1.21</f>
        <v>279.50999999999993</v>
      </c>
      <c r="K70" s="3">
        <f>VLOOKUP(A70,'[1]pro zakázky a veřejnost'!$B:$J,9,0)</f>
        <v>1000</v>
      </c>
    </row>
    <row r="71" spans="1:11" x14ac:dyDescent="0.25">
      <c r="A71" s="7" t="s">
        <v>96</v>
      </c>
      <c r="B71" s="7" t="s">
        <v>97</v>
      </c>
      <c r="C71" s="3">
        <v>200</v>
      </c>
      <c r="D71" s="4">
        <f t="shared" si="38"/>
        <v>242</v>
      </c>
      <c r="E71" s="3">
        <f t="shared" si="42"/>
        <v>140</v>
      </c>
      <c r="F71" s="4">
        <f t="shared" si="39"/>
        <v>169.4</v>
      </c>
      <c r="G71" s="3">
        <f t="shared" ref="G71:G79" si="45">C71*0.8</f>
        <v>160</v>
      </c>
      <c r="H71" s="4">
        <f t="shared" si="40"/>
        <v>193.6</v>
      </c>
      <c r="I71" s="3">
        <f t="shared" si="37"/>
        <v>280</v>
      </c>
      <c r="J71" s="4">
        <f t="shared" ref="J71:J79" si="46">I71*1.21</f>
        <v>338.8</v>
      </c>
      <c r="K71" s="3">
        <f>VLOOKUP(A71,'[1]pro zakázky a veřejnost'!$B:$J,9,0)</f>
        <v>1000</v>
      </c>
    </row>
    <row r="72" spans="1:11" x14ac:dyDescent="0.25">
      <c r="A72" s="7" t="s">
        <v>98</v>
      </c>
      <c r="B72" s="7" t="s">
        <v>99</v>
      </c>
      <c r="C72" s="3">
        <v>200</v>
      </c>
      <c r="D72" s="4">
        <f t="shared" si="38"/>
        <v>242</v>
      </c>
      <c r="E72" s="3">
        <f t="shared" si="42"/>
        <v>140</v>
      </c>
      <c r="F72" s="4">
        <f t="shared" si="39"/>
        <v>169.4</v>
      </c>
      <c r="G72" s="3">
        <f t="shared" si="45"/>
        <v>160</v>
      </c>
      <c r="H72" s="4">
        <f t="shared" si="40"/>
        <v>193.6</v>
      </c>
      <c r="I72" s="3">
        <f t="shared" si="37"/>
        <v>280</v>
      </c>
      <c r="J72" s="4">
        <f t="shared" si="46"/>
        <v>338.8</v>
      </c>
      <c r="K72" s="3">
        <f>VLOOKUP(A72,'[1]pro zakázky a veřejnost'!$B:$J,9,0)</f>
        <v>1000</v>
      </c>
    </row>
    <row r="73" spans="1:11" x14ac:dyDescent="0.25">
      <c r="A73" s="7" t="s">
        <v>100</v>
      </c>
      <c r="B73" s="7" t="s">
        <v>101</v>
      </c>
      <c r="C73" s="3">
        <v>250</v>
      </c>
      <c r="D73" s="4">
        <f t="shared" si="38"/>
        <v>302.5</v>
      </c>
      <c r="E73" s="3">
        <f t="shared" si="42"/>
        <v>175</v>
      </c>
      <c r="F73" s="4">
        <f t="shared" si="39"/>
        <v>211.75</v>
      </c>
      <c r="G73" s="3">
        <f t="shared" si="45"/>
        <v>200</v>
      </c>
      <c r="H73" s="4">
        <f t="shared" si="40"/>
        <v>242</v>
      </c>
      <c r="I73" s="3">
        <f t="shared" si="37"/>
        <v>350</v>
      </c>
      <c r="J73" s="4">
        <f t="shared" si="46"/>
        <v>423.5</v>
      </c>
      <c r="K73" s="3">
        <f>VLOOKUP(A73,'[1]pro zakázky a veřejnost'!$B:$J,9,0)</f>
        <v>1000</v>
      </c>
    </row>
    <row r="74" spans="1:11" x14ac:dyDescent="0.25">
      <c r="A74" s="7" t="s">
        <v>102</v>
      </c>
      <c r="B74" s="7" t="s">
        <v>103</v>
      </c>
      <c r="C74" s="3">
        <v>250</v>
      </c>
      <c r="D74" s="4">
        <f t="shared" si="38"/>
        <v>302.5</v>
      </c>
      <c r="E74" s="3">
        <f t="shared" si="42"/>
        <v>175</v>
      </c>
      <c r="F74" s="4">
        <f t="shared" si="39"/>
        <v>211.75</v>
      </c>
      <c r="G74" s="3">
        <f t="shared" si="45"/>
        <v>200</v>
      </c>
      <c r="H74" s="4">
        <f t="shared" si="40"/>
        <v>242</v>
      </c>
      <c r="I74" s="3">
        <f t="shared" si="37"/>
        <v>350</v>
      </c>
      <c r="J74" s="4">
        <f t="shared" si="46"/>
        <v>423.5</v>
      </c>
      <c r="K74" s="3">
        <f>VLOOKUP(A74,'[1]pro zakázky a veřejnost'!$B:$J,9,0)</f>
        <v>1000</v>
      </c>
    </row>
    <row r="75" spans="1:11" x14ac:dyDescent="0.25">
      <c r="A75" s="7" t="s">
        <v>104</v>
      </c>
      <c r="B75" s="7" t="s">
        <v>105</v>
      </c>
      <c r="C75" s="3">
        <v>250</v>
      </c>
      <c r="D75" s="4">
        <f t="shared" si="38"/>
        <v>302.5</v>
      </c>
      <c r="E75" s="3">
        <f t="shared" si="42"/>
        <v>175</v>
      </c>
      <c r="F75" s="4">
        <f t="shared" si="39"/>
        <v>211.75</v>
      </c>
      <c r="G75" s="3">
        <f t="shared" si="45"/>
        <v>200</v>
      </c>
      <c r="H75" s="4">
        <f t="shared" si="40"/>
        <v>242</v>
      </c>
      <c r="I75" s="3">
        <f t="shared" si="37"/>
        <v>350</v>
      </c>
      <c r="J75" s="4">
        <f t="shared" si="46"/>
        <v>423.5</v>
      </c>
      <c r="K75" s="3">
        <f>VLOOKUP(A75,'[1]pro zakázky a veřejnost'!$B:$J,9,0)</f>
        <v>2000</v>
      </c>
    </row>
    <row r="76" spans="1:11" x14ac:dyDescent="0.25">
      <c r="A76" s="7" t="s">
        <v>106</v>
      </c>
      <c r="B76" s="7" t="s">
        <v>107</v>
      </c>
      <c r="C76" s="3">
        <v>300</v>
      </c>
      <c r="D76" s="4">
        <f t="shared" si="38"/>
        <v>363</v>
      </c>
      <c r="E76" s="3">
        <f t="shared" si="42"/>
        <v>210</v>
      </c>
      <c r="F76" s="4">
        <f t="shared" si="39"/>
        <v>254.1</v>
      </c>
      <c r="G76" s="3">
        <f t="shared" si="45"/>
        <v>240</v>
      </c>
      <c r="H76" s="4">
        <f t="shared" si="40"/>
        <v>290.39999999999998</v>
      </c>
      <c r="I76" s="3">
        <f t="shared" si="37"/>
        <v>420</v>
      </c>
      <c r="J76" s="4">
        <f t="shared" si="46"/>
        <v>508.2</v>
      </c>
      <c r="K76" s="3">
        <f>VLOOKUP(A76,'[1]pro zakázky a veřejnost'!$B:$J,9,0)</f>
        <v>2000</v>
      </c>
    </row>
    <row r="77" spans="1:11" x14ac:dyDescent="0.25">
      <c r="A77" s="7" t="s">
        <v>108</v>
      </c>
      <c r="B77" s="7" t="s">
        <v>109</v>
      </c>
      <c r="C77" s="3">
        <v>300</v>
      </c>
      <c r="D77" s="4">
        <f t="shared" si="38"/>
        <v>363</v>
      </c>
      <c r="E77" s="3">
        <f t="shared" si="42"/>
        <v>210</v>
      </c>
      <c r="F77" s="4">
        <f t="shared" si="39"/>
        <v>254.1</v>
      </c>
      <c r="G77" s="3">
        <f t="shared" si="45"/>
        <v>240</v>
      </c>
      <c r="H77" s="4">
        <f t="shared" si="40"/>
        <v>290.39999999999998</v>
      </c>
      <c r="I77" s="3">
        <f t="shared" si="37"/>
        <v>420</v>
      </c>
      <c r="J77" s="4">
        <f t="shared" si="46"/>
        <v>508.2</v>
      </c>
      <c r="K77" s="3">
        <f>VLOOKUP(A77,'[1]pro zakázky a veřejnost'!$B:$J,9,0)</f>
        <v>2000</v>
      </c>
    </row>
    <row r="78" spans="1:11" x14ac:dyDescent="0.25">
      <c r="A78" s="7" t="s">
        <v>110</v>
      </c>
      <c r="B78" s="7" t="s">
        <v>111</v>
      </c>
      <c r="C78" s="3">
        <v>350</v>
      </c>
      <c r="D78" s="4">
        <f t="shared" si="38"/>
        <v>423.5</v>
      </c>
      <c r="E78" s="3">
        <f t="shared" si="42"/>
        <v>244.99999999999997</v>
      </c>
      <c r="F78" s="4">
        <f t="shared" si="39"/>
        <v>296.44999999999993</v>
      </c>
      <c r="G78" s="3">
        <f t="shared" si="45"/>
        <v>280</v>
      </c>
      <c r="H78" s="4">
        <f t="shared" si="40"/>
        <v>338.8</v>
      </c>
      <c r="I78" s="3">
        <f t="shared" si="37"/>
        <v>489.99999999999994</v>
      </c>
      <c r="J78" s="4">
        <f t="shared" si="46"/>
        <v>592.89999999999986</v>
      </c>
      <c r="K78" s="3">
        <f>VLOOKUP(A78,'[1]pro zakázky a veřejnost'!$B:$J,9,0)</f>
        <v>2000</v>
      </c>
    </row>
    <row r="79" spans="1:11" x14ac:dyDescent="0.25">
      <c r="A79" s="7" t="s">
        <v>112</v>
      </c>
      <c r="B79" s="7" t="s">
        <v>113</v>
      </c>
      <c r="C79" s="3">
        <v>350</v>
      </c>
      <c r="D79" s="4">
        <f t="shared" si="38"/>
        <v>423.5</v>
      </c>
      <c r="E79" s="3">
        <f t="shared" si="42"/>
        <v>244.99999999999997</v>
      </c>
      <c r="F79" s="4">
        <f t="shared" si="39"/>
        <v>296.44999999999993</v>
      </c>
      <c r="G79" s="3">
        <f t="shared" si="45"/>
        <v>280</v>
      </c>
      <c r="H79" s="4">
        <f t="shared" si="40"/>
        <v>338.8</v>
      </c>
      <c r="I79" s="3">
        <f t="shared" si="37"/>
        <v>489.99999999999994</v>
      </c>
      <c r="J79" s="4">
        <f t="shared" si="46"/>
        <v>592.89999999999986</v>
      </c>
      <c r="K79" s="3">
        <f>VLOOKUP(A79,'[1]pro zakázky a veřejnost'!$B:$J,9,0)</f>
        <v>2000</v>
      </c>
    </row>
    <row r="80" spans="1:11" x14ac:dyDescent="0.25">
      <c r="A80" s="6" t="s">
        <v>85</v>
      </c>
      <c r="B80" s="6" t="s">
        <v>86</v>
      </c>
      <c r="C80" s="3">
        <v>490</v>
      </c>
      <c r="D80" s="4">
        <f t="shared" si="38"/>
        <v>592.9</v>
      </c>
      <c r="E80" s="3">
        <f t="shared" si="42"/>
        <v>343</v>
      </c>
      <c r="F80" s="4">
        <f t="shared" si="39"/>
        <v>415.03</v>
      </c>
      <c r="G80" s="3">
        <f>C80*0.8</f>
        <v>392</v>
      </c>
      <c r="H80" s="4">
        <f t="shared" si="40"/>
        <v>474.32</v>
      </c>
      <c r="I80" s="3">
        <f t="shared" si="37"/>
        <v>686</v>
      </c>
      <c r="J80" s="4">
        <f>I80*1.21</f>
        <v>830.06</v>
      </c>
      <c r="K80" s="3">
        <f>VLOOKUP(A80,'[1]pro zakázky a veřejnost'!$B:$J,9,0)</f>
        <v>3000</v>
      </c>
    </row>
    <row r="81" spans="1:11" x14ac:dyDescent="0.25">
      <c r="A81" s="6" t="s">
        <v>87</v>
      </c>
      <c r="B81" s="6" t="s">
        <v>148</v>
      </c>
      <c r="C81" s="3">
        <v>500</v>
      </c>
      <c r="D81" s="4">
        <f t="shared" si="38"/>
        <v>605</v>
      </c>
      <c r="E81" s="3">
        <f t="shared" si="42"/>
        <v>350</v>
      </c>
      <c r="F81" s="4">
        <f t="shared" si="39"/>
        <v>423.5</v>
      </c>
      <c r="G81" s="3">
        <f>C81*0.8</f>
        <v>400</v>
      </c>
      <c r="H81" s="4">
        <f t="shared" si="40"/>
        <v>484</v>
      </c>
      <c r="I81" s="3">
        <f t="shared" si="37"/>
        <v>700</v>
      </c>
      <c r="J81" s="4">
        <f>I81*1.21</f>
        <v>847</v>
      </c>
      <c r="K81" s="3">
        <f>VLOOKUP(A81,'[1]pro zakázky a veřejnost'!$B:$J,9,0)</f>
        <v>3000</v>
      </c>
    </row>
    <row r="82" spans="1:11" x14ac:dyDescent="0.25">
      <c r="A82" s="6" t="s">
        <v>147</v>
      </c>
      <c r="B82" s="6" t="s">
        <v>148</v>
      </c>
      <c r="C82" s="3">
        <v>500</v>
      </c>
      <c r="D82" s="4">
        <f t="shared" si="38"/>
        <v>605</v>
      </c>
      <c r="E82" s="3">
        <f t="shared" si="42"/>
        <v>350</v>
      </c>
      <c r="F82" s="4">
        <f t="shared" si="39"/>
        <v>423.5</v>
      </c>
      <c r="G82" s="3">
        <f>C82*0.8</f>
        <v>400</v>
      </c>
      <c r="H82" s="4">
        <f t="shared" si="40"/>
        <v>484</v>
      </c>
      <c r="I82" s="3">
        <f t="shared" si="37"/>
        <v>700</v>
      </c>
      <c r="J82" s="4">
        <f>I82*1.21</f>
        <v>847</v>
      </c>
      <c r="K82" s="3">
        <v>3000</v>
      </c>
    </row>
  </sheetData>
  <sortState xmlns:xlrd2="http://schemas.microsoft.com/office/spreadsheetml/2017/richdata2" ref="A4:K82">
    <sortCondition ref="B3:B82"/>
  </sortState>
  <mergeCells count="3">
    <mergeCell ref="A2:A3"/>
    <mergeCell ref="B2:B3"/>
    <mergeCell ref="C2:K2"/>
  </mergeCells>
  <pageMargins left="0.70866141732283472" right="0.70866141732283472" top="0.78740157480314965" bottom="0.78740157480314965" header="0.31496062992125984" footer="0.31496062992125984"/>
  <pageSetup paperSize="9" scale="35" orientation="landscape" verticalDpi="0" r:id="rId1"/>
  <ignoredErrors>
    <ignoredError sqref="E4:K8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b06fa1-9826-46f6-99ad-3582e2f417c4" xsi:nil="true"/>
    <lcf76f155ced4ddcb4097134ff3c332f xmlns="5025f31f-7668-4d9d-9030-2da8e91b1f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9DE87339C70F46948F85D568BE0B87" ma:contentTypeVersion="13" ma:contentTypeDescription="Vytvoří nový dokument" ma:contentTypeScope="" ma:versionID="06534c018b57e4746e2b6f3394eaac3b">
  <xsd:schema xmlns:xsd="http://www.w3.org/2001/XMLSchema" xmlns:xs="http://www.w3.org/2001/XMLSchema" xmlns:p="http://schemas.microsoft.com/office/2006/metadata/properties" xmlns:ns2="5025f31f-7668-4d9d-9030-2da8e91b1f4b" xmlns:ns3="95b06fa1-9826-46f6-99ad-3582e2f417c4" targetNamespace="http://schemas.microsoft.com/office/2006/metadata/properties" ma:root="true" ma:fieldsID="3244f06baff7ade3a6d596f902dee25c" ns2:_="" ns3:_="">
    <xsd:import namespace="5025f31f-7668-4d9d-9030-2da8e91b1f4b"/>
    <xsd:import namespace="95b06fa1-9826-46f6-99ad-3582e2f417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5f31f-7668-4d9d-9030-2da8e91b1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3f71cf0b-c7c0-4d3a-b2f1-1ec21572b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06fa1-9826-46f6-99ad-3582e2f417c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09924b4-bbe7-450d-9dcc-d73bbd41f625}" ma:internalName="TaxCatchAll" ma:showField="CatchAllData" ma:web="95b06fa1-9826-46f6-99ad-3582e2f417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127384-58F7-4726-8A27-182AE561E2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1A954-D975-42E4-81FF-22500A97D169}">
  <ds:schemaRefs>
    <ds:schemaRef ds:uri="5025f31f-7668-4d9d-9030-2da8e91b1f4b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95b06fa1-9826-46f6-99ad-3582e2f417c4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129BC97-4DF5-4908-B91A-479421718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25f31f-7668-4d9d-9030-2da8e91b1f4b"/>
    <ds:schemaRef ds:uri="95b06fa1-9826-46f6-99ad-3582e2f417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Ceník půjčovna</vt:lpstr>
      <vt:lpstr>'Ceník půjčovna'!Oblast_tisku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Spurný</dc:creator>
  <cp:lastModifiedBy>Robert Švarc</cp:lastModifiedBy>
  <cp:lastPrinted>2024-10-10T09:04:46Z</cp:lastPrinted>
  <dcterms:created xsi:type="dcterms:W3CDTF">2024-03-25T13:28:15Z</dcterms:created>
  <dcterms:modified xsi:type="dcterms:W3CDTF">2025-02-24T12:24:56Z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0x010100479DE87339C70F46948F85D568BE0B87</vt:lpwstr>
  </property>
  <property fmtid="{D5CDD505-2E9C-101B-9397-08002B2CF9AE}" pid="3" name="MediaServiceImageTags">
    <vt:lpwstr/>
  </property>
</Properties>
</file>